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HKI 2016-2017\"/>
    </mc:Choice>
  </mc:AlternateContent>
  <bookViews>
    <workbookView xWindow="0" yWindow="0" windowWidth="20490" windowHeight="7755" firstSheet="1" activeTab="1"/>
  </bookViews>
  <sheets>
    <sheet name="Theo xưởng" sheetId="21" state="hidden" r:id="rId1"/>
    <sheet name="Theo ten_V3" sheetId="20" r:id="rId2"/>
    <sheet name="PHONG HOC" sheetId="22" r:id="rId3"/>
    <sheet name="Theo lớp" sheetId="5" state="hidden" r:id="rId4"/>
  </sheets>
  <calcPr calcId="152511"/>
  <fileRecoveryPr repairLoad="1"/>
</workbook>
</file>

<file path=xl/calcChain.xml><?xml version="1.0" encoding="utf-8"?>
<calcChain xmlns="http://schemas.openxmlformats.org/spreadsheetml/2006/main">
  <c r="S113" i="20" l="1"/>
  <c r="O112" i="20"/>
  <c r="K112" i="20"/>
  <c r="R112" i="20" s="1"/>
  <c r="Q111" i="20"/>
  <c r="O111" i="20"/>
  <c r="K111" i="20"/>
  <c r="N111" i="20" s="1"/>
  <c r="O110" i="20"/>
  <c r="N110" i="20"/>
  <c r="K110" i="20"/>
  <c r="R110" i="20" s="1"/>
  <c r="O109" i="20"/>
  <c r="K109" i="20"/>
  <c r="N109" i="20" s="1"/>
  <c r="O106" i="20"/>
  <c r="K106" i="20"/>
  <c r="N106" i="20" s="1"/>
  <c r="O105" i="20"/>
  <c r="K105" i="20"/>
  <c r="Q105" i="20" s="1"/>
  <c r="O104" i="20"/>
  <c r="K104" i="20"/>
  <c r="N104" i="20" s="1"/>
  <c r="O103" i="20"/>
  <c r="K103" i="20"/>
  <c r="Q103" i="20" s="1"/>
  <c r="Q109" i="20" l="1"/>
  <c r="N112" i="20"/>
  <c r="R109" i="20"/>
  <c r="R111" i="20"/>
  <c r="S111" i="20" s="1"/>
  <c r="Q110" i="20"/>
  <c r="S110" i="20" s="1"/>
  <c r="Q112" i="20"/>
  <c r="S112" i="20" s="1"/>
  <c r="Q104" i="20"/>
  <c r="Q106" i="20"/>
  <c r="R103" i="20"/>
  <c r="S103" i="20" s="1"/>
  <c r="R105" i="20"/>
  <c r="S105" i="20" s="1"/>
  <c r="N105" i="20"/>
  <c r="R104" i="20"/>
  <c r="R106" i="20"/>
  <c r="S106" i="20" s="1"/>
  <c r="N103" i="20"/>
  <c r="S104" i="20" l="1"/>
  <c r="S107" i="20" s="1"/>
  <c r="U107" i="20" s="1"/>
  <c r="S109" i="20"/>
  <c r="U113" i="20"/>
  <c r="Q100" i="20" l="1"/>
  <c r="O100" i="20"/>
  <c r="K100" i="20"/>
  <c r="R100" i="20" s="1"/>
  <c r="O99" i="20"/>
  <c r="K99" i="20"/>
  <c r="R99" i="20" s="1"/>
  <c r="O98" i="20"/>
  <c r="K98" i="20"/>
  <c r="R98" i="20" s="1"/>
  <c r="O97" i="20"/>
  <c r="K97" i="20"/>
  <c r="Q97" i="20" s="1"/>
  <c r="Q99" i="20" l="1"/>
  <c r="S99" i="20" s="1"/>
  <c r="R97" i="20"/>
  <c r="S97" i="20" s="1"/>
  <c r="N99" i="20"/>
  <c r="N100" i="20"/>
  <c r="S100" i="20"/>
  <c r="Q98" i="20"/>
  <c r="S98" i="20" s="1"/>
  <c r="O94" i="20"/>
  <c r="K94" i="20"/>
  <c r="N94" i="20" s="1"/>
  <c r="O93" i="20"/>
  <c r="K93" i="20"/>
  <c r="R93" i="20" s="1"/>
  <c r="O92" i="20"/>
  <c r="K92" i="20"/>
  <c r="N92" i="20" s="1"/>
  <c r="O91" i="20"/>
  <c r="K91" i="20"/>
  <c r="R91" i="20" s="1"/>
  <c r="O90" i="20"/>
  <c r="K90" i="20"/>
  <c r="R90" i="20" s="1"/>
  <c r="S101" i="20" l="1"/>
  <c r="U101" i="20" s="1"/>
  <c r="Q92" i="20"/>
  <c r="N93" i="20"/>
  <c r="Q94" i="20"/>
  <c r="S94" i="20" s="1"/>
  <c r="Q90" i="20"/>
  <c r="S90" i="20" s="1"/>
  <c r="R92" i="20"/>
  <c r="R94" i="20"/>
  <c r="Q91" i="20"/>
  <c r="S91" i="20" s="1"/>
  <c r="Q93" i="20"/>
  <c r="S93" i="20" s="1"/>
  <c r="S92" i="20" l="1"/>
  <c r="S95" i="20" s="1"/>
  <c r="U95" i="20" s="1"/>
  <c r="O36" i="20" l="1"/>
  <c r="K36" i="20"/>
  <c r="N36" i="20" s="1"/>
  <c r="O57" i="20"/>
  <c r="K57" i="20"/>
  <c r="Q57" i="20" s="1"/>
  <c r="O56" i="20"/>
  <c r="K56" i="20"/>
  <c r="Q56" i="20" s="1"/>
  <c r="Q36" i="20" l="1"/>
  <c r="R36" i="20"/>
  <c r="R57" i="20"/>
  <c r="S57" i="20" s="1"/>
  <c r="N57" i="20"/>
  <c r="R56" i="20"/>
  <c r="S56" i="20" s="1"/>
  <c r="N56" i="20"/>
  <c r="O87" i="20"/>
  <c r="K87" i="20"/>
  <c r="Q87" i="20" s="1"/>
  <c r="O86" i="20"/>
  <c r="K86" i="20"/>
  <c r="N86" i="20" s="1"/>
  <c r="O85" i="20"/>
  <c r="K85" i="20"/>
  <c r="Q85" i="20" s="1"/>
  <c r="Q86" i="20" l="1"/>
  <c r="S36" i="20"/>
  <c r="R87" i="20"/>
  <c r="S87" i="20" s="1"/>
  <c r="N87" i="20"/>
  <c r="R86" i="20"/>
  <c r="S86" i="20" s="1"/>
  <c r="R85" i="20"/>
  <c r="S85" i="20" s="1"/>
  <c r="N85" i="20"/>
  <c r="S88" i="20" l="1"/>
  <c r="U88" i="20" s="1"/>
  <c r="O82" i="20"/>
  <c r="K82" i="20"/>
  <c r="N82" i="20" s="1"/>
  <c r="O81" i="20"/>
  <c r="K81" i="20"/>
  <c r="Q81" i="20" s="1"/>
  <c r="K78" i="20"/>
  <c r="R78" i="20" s="1"/>
  <c r="O78" i="20"/>
  <c r="K79" i="20"/>
  <c r="R79" i="20" s="1"/>
  <c r="O79" i="20"/>
  <c r="K80" i="20"/>
  <c r="N80" i="20" s="1"/>
  <c r="O80" i="20"/>
  <c r="O63" i="20"/>
  <c r="K63" i="20"/>
  <c r="Q63" i="20" s="1"/>
  <c r="O71" i="20"/>
  <c r="K71" i="20"/>
  <c r="N71" i="20" s="1"/>
  <c r="O70" i="20"/>
  <c r="K70" i="20"/>
  <c r="Q70" i="20" s="1"/>
  <c r="O75" i="20"/>
  <c r="K75" i="20"/>
  <c r="N75" i="20" s="1"/>
  <c r="O74" i="20"/>
  <c r="K74" i="20"/>
  <c r="Q74" i="20" s="1"/>
  <c r="O73" i="20"/>
  <c r="K73" i="20"/>
  <c r="Q73" i="20" s="1"/>
  <c r="O72" i="20"/>
  <c r="K72" i="20"/>
  <c r="R72" i="20" s="1"/>
  <c r="O69" i="20"/>
  <c r="K69" i="20"/>
  <c r="N69" i="20" s="1"/>
  <c r="O68" i="20"/>
  <c r="K68" i="20"/>
  <c r="Q68" i="20" s="1"/>
  <c r="O67" i="20"/>
  <c r="K67" i="20"/>
  <c r="R67" i="20" s="1"/>
  <c r="O66" i="20"/>
  <c r="K66" i="20"/>
  <c r="R66" i="20" s="1"/>
  <c r="K65" i="20"/>
  <c r="R65" i="20" s="1"/>
  <c r="O62" i="20"/>
  <c r="K62" i="20"/>
  <c r="N62" i="20" s="1"/>
  <c r="O54" i="20"/>
  <c r="K54" i="20"/>
  <c r="N54" i="20" s="1"/>
  <c r="O53" i="20"/>
  <c r="K53" i="20"/>
  <c r="N53" i="20" s="1"/>
  <c r="O52" i="20"/>
  <c r="K52" i="20"/>
  <c r="Q52" i="20" s="1"/>
  <c r="O49" i="20"/>
  <c r="K49" i="20"/>
  <c r="N49" i="20" s="1"/>
  <c r="O48" i="20"/>
  <c r="K48" i="20"/>
  <c r="Q48" i="20" s="1"/>
  <c r="O51" i="20"/>
  <c r="K51" i="20"/>
  <c r="R51" i="20" s="1"/>
  <c r="S51" i="20" s="1"/>
  <c r="K50" i="20"/>
  <c r="R50" i="20" s="1"/>
  <c r="S50" i="20" s="1"/>
  <c r="O47" i="20"/>
  <c r="K47" i="20"/>
  <c r="Q47" i="20" s="1"/>
  <c r="O46" i="20"/>
  <c r="K46" i="20"/>
  <c r="R46" i="20" s="1"/>
  <c r="O43" i="20"/>
  <c r="K43" i="20"/>
  <c r="N43" i="20" s="1"/>
  <c r="O42" i="20"/>
  <c r="K42" i="20"/>
  <c r="N42" i="20" s="1"/>
  <c r="O41" i="20"/>
  <c r="K41" i="20"/>
  <c r="Q41" i="20" s="1"/>
  <c r="O64" i="20"/>
  <c r="K64" i="20"/>
  <c r="N64" i="20" s="1"/>
  <c r="O40" i="20"/>
  <c r="K40" i="20"/>
  <c r="N40" i="20" s="1"/>
  <c r="O39" i="20"/>
  <c r="K39" i="20"/>
  <c r="Q39" i="20" s="1"/>
  <c r="O38" i="20"/>
  <c r="K38" i="20"/>
  <c r="Q38" i="20" s="1"/>
  <c r="O37" i="20"/>
  <c r="K37" i="20"/>
  <c r="R37" i="20" s="1"/>
  <c r="K26" i="20"/>
  <c r="R26" i="20" s="1"/>
  <c r="S26" i="20" s="1"/>
  <c r="O25" i="20"/>
  <c r="K25" i="20"/>
  <c r="N25" i="20" s="1"/>
  <c r="O35" i="20"/>
  <c r="K35" i="20"/>
  <c r="N35" i="20" s="1"/>
  <c r="Q79" i="20" l="1"/>
  <c r="Q82" i="20"/>
  <c r="R81" i="20"/>
  <c r="S81" i="20" s="1"/>
  <c r="R82" i="20"/>
  <c r="N81" i="20"/>
  <c r="R80" i="20"/>
  <c r="Q80" i="20"/>
  <c r="Q69" i="20"/>
  <c r="S79" i="20"/>
  <c r="N78" i="20"/>
  <c r="Q78" i="20"/>
  <c r="S78" i="20" s="1"/>
  <c r="R63" i="20"/>
  <c r="S63" i="20" s="1"/>
  <c r="N63" i="20"/>
  <c r="N70" i="20"/>
  <c r="Q71" i="20"/>
  <c r="R70" i="20"/>
  <c r="S70" i="20" s="1"/>
  <c r="R71" i="20"/>
  <c r="Q62" i="20"/>
  <c r="N74" i="20"/>
  <c r="Q75" i="20"/>
  <c r="R75" i="20"/>
  <c r="R74" i="20"/>
  <c r="S74" i="20" s="1"/>
  <c r="Q66" i="20"/>
  <c r="S66" i="20" s="1"/>
  <c r="Q72" i="20"/>
  <c r="S72" i="20" s="1"/>
  <c r="N66" i="20"/>
  <c r="N67" i="20"/>
  <c r="N72" i="20"/>
  <c r="N73" i="20"/>
  <c r="R73" i="20"/>
  <c r="S73" i="20" s="1"/>
  <c r="R69" i="20"/>
  <c r="R68" i="20"/>
  <c r="S68" i="20" s="1"/>
  <c r="N68" i="20"/>
  <c r="N65" i="20"/>
  <c r="Q65" i="20"/>
  <c r="S65" i="20" s="1"/>
  <c r="Q67" i="20"/>
  <c r="S67" i="20" s="1"/>
  <c r="R62" i="20"/>
  <c r="N46" i="20"/>
  <c r="N37" i="20"/>
  <c r="Q40" i="20"/>
  <c r="Q43" i="20"/>
  <c r="Q46" i="20"/>
  <c r="S46" i="20" s="1"/>
  <c r="Q54" i="20"/>
  <c r="R54" i="20"/>
  <c r="R52" i="20"/>
  <c r="S52" i="20" s="1"/>
  <c r="N52" i="20"/>
  <c r="Q53" i="20"/>
  <c r="R53" i="20"/>
  <c r="R48" i="20"/>
  <c r="S48" i="20" s="1"/>
  <c r="N48" i="20"/>
  <c r="Q49" i="20"/>
  <c r="R49" i="20"/>
  <c r="N50" i="20"/>
  <c r="N51" i="20"/>
  <c r="N47" i="20"/>
  <c r="R47" i="20"/>
  <c r="S47" i="20" s="1"/>
  <c r="R43" i="20"/>
  <c r="S43" i="20" s="1"/>
  <c r="Q42" i="20"/>
  <c r="R41" i="20"/>
  <c r="S41" i="20" s="1"/>
  <c r="N41" i="20"/>
  <c r="R42" i="20"/>
  <c r="N26" i="20"/>
  <c r="Q37" i="20"/>
  <c r="S37" i="20" s="1"/>
  <c r="Q64" i="20"/>
  <c r="R64" i="20"/>
  <c r="R39" i="20"/>
  <c r="S39" i="20" s="1"/>
  <c r="R40" i="20"/>
  <c r="N39" i="20"/>
  <c r="R38" i="20"/>
  <c r="S38" i="20" s="1"/>
  <c r="N38" i="20"/>
  <c r="R25" i="20"/>
  <c r="Q25" i="20"/>
  <c r="Q35" i="20"/>
  <c r="R35" i="20"/>
  <c r="K30" i="20"/>
  <c r="N30" i="20" s="1"/>
  <c r="O30" i="20"/>
  <c r="S30" i="20"/>
  <c r="K29" i="20"/>
  <c r="N29" i="20" s="1"/>
  <c r="O29" i="20"/>
  <c r="O17" i="20"/>
  <c r="O18" i="20"/>
  <c r="O19" i="20"/>
  <c r="O55" i="20"/>
  <c r="O20" i="20"/>
  <c r="O21" i="20"/>
  <c r="K17" i="20"/>
  <c r="R17" i="20" s="1"/>
  <c r="K18" i="20"/>
  <c r="Q18" i="20" s="1"/>
  <c r="K19" i="20"/>
  <c r="Q19" i="20" s="1"/>
  <c r="K55" i="20"/>
  <c r="R55" i="20" s="1"/>
  <c r="K20" i="20"/>
  <c r="R20" i="20" s="1"/>
  <c r="K21" i="20"/>
  <c r="Q21" i="20" s="1"/>
  <c r="K9" i="20"/>
  <c r="Q9" i="20" s="1"/>
  <c r="K10" i="20"/>
  <c r="R10" i="20" s="1"/>
  <c r="O8" i="20"/>
  <c r="O11" i="20"/>
  <c r="O12" i="20"/>
  <c r="K7" i="20"/>
  <c r="Q7" i="20" s="1"/>
  <c r="K8" i="20"/>
  <c r="N8" i="20" s="1"/>
  <c r="K11" i="20"/>
  <c r="R11" i="20" s="1"/>
  <c r="K12" i="20"/>
  <c r="Q12" i="20" s="1"/>
  <c r="K13" i="20"/>
  <c r="Q13" i="20" s="1"/>
  <c r="O5" i="20"/>
  <c r="O6" i="20"/>
  <c r="O7" i="20"/>
  <c r="O13" i="20"/>
  <c r="K5" i="20"/>
  <c r="Q5" i="20" s="1"/>
  <c r="K6" i="20"/>
  <c r="Q6" i="20" s="1"/>
  <c r="S82" i="20" l="1"/>
  <c r="S80" i="20"/>
  <c r="S69" i="20"/>
  <c r="S42" i="20"/>
  <c r="S62" i="20"/>
  <c r="S71" i="20"/>
  <c r="S75" i="20"/>
  <c r="S54" i="20"/>
  <c r="S40" i="20"/>
  <c r="S49" i="20"/>
  <c r="S53" i="20"/>
  <c r="S64" i="20"/>
  <c r="S35" i="20"/>
  <c r="S25" i="20"/>
  <c r="N17" i="20"/>
  <c r="N55" i="20"/>
  <c r="Q20" i="20"/>
  <c r="S20" i="20" s="1"/>
  <c r="Q55" i="20"/>
  <c r="S55" i="20" s="1"/>
  <c r="S29" i="20"/>
  <c r="R6" i="20"/>
  <c r="S6" i="20" s="1"/>
  <c r="Q17" i="20"/>
  <c r="S17" i="20" s="1"/>
  <c r="R5" i="20"/>
  <c r="S5" i="20" s="1"/>
  <c r="N20" i="20"/>
  <c r="R19" i="20"/>
  <c r="S19" i="20" s="1"/>
  <c r="R18" i="20"/>
  <c r="S18" i="20" s="1"/>
  <c r="N11" i="20"/>
  <c r="N19" i="20"/>
  <c r="R21" i="20"/>
  <c r="S21" i="20" s="1"/>
  <c r="N21" i="20"/>
  <c r="N18" i="20"/>
  <c r="R8" i="20"/>
  <c r="N6" i="20"/>
  <c r="N5" i="20"/>
  <c r="Q11" i="20"/>
  <c r="S11" i="20" s="1"/>
  <c r="N9" i="20"/>
  <c r="N7" i="20"/>
  <c r="R9" i="20"/>
  <c r="S9" i="20" s="1"/>
  <c r="N13" i="20"/>
  <c r="R13" i="20"/>
  <c r="S13" i="20" s="1"/>
  <c r="R7" i="20"/>
  <c r="S7" i="20" s="1"/>
  <c r="Q8" i="20"/>
  <c r="Q10" i="20"/>
  <c r="S10" i="20" s="1"/>
  <c r="R12" i="20"/>
  <c r="S12" i="20" s="1"/>
  <c r="N10" i="20"/>
  <c r="N12" i="20"/>
  <c r="K192" i="22"/>
  <c r="N192" i="22" s="1"/>
  <c r="O192" i="22"/>
  <c r="Q192" i="22"/>
  <c r="S192" i="22" s="1"/>
  <c r="R192" i="22"/>
  <c r="K185" i="22"/>
  <c r="N185" i="22" s="1"/>
  <c r="O185" i="22"/>
  <c r="O191" i="22"/>
  <c r="K191" i="22"/>
  <c r="Q191" i="22" s="1"/>
  <c r="O193" i="22"/>
  <c r="K193" i="22"/>
  <c r="N193" i="22" s="1"/>
  <c r="O194" i="22"/>
  <c r="K194" i="22"/>
  <c r="N194" i="22" s="1"/>
  <c r="O189" i="22"/>
  <c r="K189" i="22"/>
  <c r="N189" i="22" s="1"/>
  <c r="O188" i="22"/>
  <c r="K188" i="22"/>
  <c r="N188" i="22" s="1"/>
  <c r="O187" i="22"/>
  <c r="K187" i="22"/>
  <c r="R187" i="22" s="1"/>
  <c r="O181" i="22"/>
  <c r="K181" i="22"/>
  <c r="Q181" i="22" s="1"/>
  <c r="O183" i="22"/>
  <c r="K183" i="22"/>
  <c r="N183" i="22" s="1"/>
  <c r="O182" i="22"/>
  <c r="K182" i="22"/>
  <c r="N182" i="22" s="1"/>
  <c r="O184" i="22"/>
  <c r="K184" i="22"/>
  <c r="Q184" i="22" s="1"/>
  <c r="O44" i="22"/>
  <c r="K44" i="22"/>
  <c r="N44" i="22" s="1"/>
  <c r="O43" i="22"/>
  <c r="K43" i="22"/>
  <c r="Q43" i="22" s="1"/>
  <c r="O23" i="22"/>
  <c r="K23" i="22"/>
  <c r="N23" i="22" s="1"/>
  <c r="O48" i="22"/>
  <c r="K48" i="22"/>
  <c r="R48" i="22" s="1"/>
  <c r="O24" i="22"/>
  <c r="K24" i="22"/>
  <c r="N24" i="22" s="1"/>
  <c r="O50" i="22"/>
  <c r="K50" i="22"/>
  <c r="N50" i="22" s="1"/>
  <c r="O49" i="22"/>
  <c r="K49" i="22"/>
  <c r="R49" i="22" s="1"/>
  <c r="K51" i="22"/>
  <c r="R51" i="22" s="1"/>
  <c r="K52" i="22"/>
  <c r="Q52" i="22" s="1"/>
  <c r="O52" i="22"/>
  <c r="S58" i="20" l="1"/>
  <c r="S83" i="20"/>
  <c r="U83" i="20" s="1"/>
  <c r="S8" i="20"/>
  <c r="R185" i="22"/>
  <c r="Q185" i="22"/>
  <c r="S185" i="22" s="1"/>
  <c r="Q44" i="22"/>
  <c r="Q193" i="22"/>
  <c r="Q51" i="22"/>
  <c r="Q24" i="22"/>
  <c r="Q189" i="22"/>
  <c r="N51" i="22"/>
  <c r="Q23" i="22"/>
  <c r="R181" i="22"/>
  <c r="S181" i="22" s="1"/>
  <c r="N191" i="22"/>
  <c r="R193" i="22"/>
  <c r="S193" i="22" s="1"/>
  <c r="R191" i="22"/>
  <c r="S191" i="22" s="1"/>
  <c r="Q194" i="22"/>
  <c r="S194" i="22" s="1"/>
  <c r="R194" i="22"/>
  <c r="R189" i="22"/>
  <c r="S189" i="22" s="1"/>
  <c r="Q188" i="22"/>
  <c r="R188" i="22"/>
  <c r="N187" i="22"/>
  <c r="Q187" i="22"/>
  <c r="S187" i="22" s="1"/>
  <c r="Q183" i="22"/>
  <c r="R183" i="22"/>
  <c r="Q182" i="22"/>
  <c r="R182" i="22"/>
  <c r="R184" i="22"/>
  <c r="S184" i="22" s="1"/>
  <c r="N184" i="22"/>
  <c r="R44" i="22"/>
  <c r="S44" i="22" s="1"/>
  <c r="R43" i="22"/>
  <c r="S43" i="22" s="1"/>
  <c r="N43" i="22"/>
  <c r="R23" i="22"/>
  <c r="S23" i="22" s="1"/>
  <c r="Q48" i="22"/>
  <c r="S48" i="22" s="1"/>
  <c r="R52" i="22"/>
  <c r="S52" i="22" s="1"/>
  <c r="N49" i="22"/>
  <c r="Q50" i="22"/>
  <c r="N52" i="22"/>
  <c r="Q49" i="22"/>
  <c r="S49" i="22" s="1"/>
  <c r="R24" i="22"/>
  <c r="S51" i="22"/>
  <c r="R50" i="22"/>
  <c r="S24" i="22" l="1"/>
  <c r="S188" i="22"/>
  <c r="S183" i="22"/>
  <c r="S182" i="22"/>
  <c r="S50" i="22"/>
  <c r="K126" i="22" l="1"/>
  <c r="N126" i="22" s="1"/>
  <c r="O126" i="22"/>
  <c r="O142" i="22"/>
  <c r="K142" i="22"/>
  <c r="N142" i="22" s="1"/>
  <c r="O143" i="22"/>
  <c r="K143" i="22"/>
  <c r="N143" i="22" s="1"/>
  <c r="O138" i="22"/>
  <c r="K138" i="22"/>
  <c r="N138" i="22" s="1"/>
  <c r="O139" i="22"/>
  <c r="K139" i="22"/>
  <c r="N139" i="22" s="1"/>
  <c r="O137" i="22"/>
  <c r="K137" i="22"/>
  <c r="N137" i="22" s="1"/>
  <c r="O136" i="22"/>
  <c r="K136" i="22"/>
  <c r="N136" i="22" s="1"/>
  <c r="O130" i="22"/>
  <c r="K130" i="22"/>
  <c r="N130" i="22" s="1"/>
  <c r="O129" i="22"/>
  <c r="K129" i="22"/>
  <c r="N129" i="22" s="1"/>
  <c r="O128" i="22"/>
  <c r="K128" i="22"/>
  <c r="N128" i="22" s="1"/>
  <c r="O131" i="22"/>
  <c r="K131" i="22"/>
  <c r="N131" i="22" s="1"/>
  <c r="O122" i="22"/>
  <c r="K122" i="22"/>
  <c r="N122" i="22" s="1"/>
  <c r="O121" i="22"/>
  <c r="K121" i="22"/>
  <c r="N121" i="22" s="1"/>
  <c r="O118" i="22"/>
  <c r="K118" i="22"/>
  <c r="N118" i="22" s="1"/>
  <c r="O117" i="22"/>
  <c r="K117" i="22"/>
  <c r="N117" i="22" s="1"/>
  <c r="O114" i="22"/>
  <c r="K114" i="22"/>
  <c r="N114" i="22" s="1"/>
  <c r="O113" i="22"/>
  <c r="K113" i="22"/>
  <c r="N113" i="22" s="1"/>
  <c r="O64" i="22"/>
  <c r="K64" i="22"/>
  <c r="Q64" i="22" s="1"/>
  <c r="O46" i="22"/>
  <c r="K46" i="22"/>
  <c r="R46" i="22" s="1"/>
  <c r="O33" i="22"/>
  <c r="K33" i="22"/>
  <c r="R33" i="22" s="1"/>
  <c r="O32" i="22"/>
  <c r="K32" i="22"/>
  <c r="R32" i="22" s="1"/>
  <c r="O119" i="22"/>
  <c r="K119" i="22"/>
  <c r="R119" i="22" s="1"/>
  <c r="O112" i="22"/>
  <c r="K112" i="22"/>
  <c r="R112" i="22" s="1"/>
  <c r="O54" i="22"/>
  <c r="K54" i="22"/>
  <c r="R54" i="22" s="1"/>
  <c r="O178" i="22"/>
  <c r="K178" i="22"/>
  <c r="R178" i="22" s="1"/>
  <c r="O70" i="22"/>
  <c r="K70" i="22"/>
  <c r="R70" i="22" s="1"/>
  <c r="O177" i="22"/>
  <c r="K177" i="22"/>
  <c r="R177" i="22" s="1"/>
  <c r="O176" i="22"/>
  <c r="K176" i="22"/>
  <c r="R176" i="22" s="1"/>
  <c r="O175" i="22"/>
  <c r="K175" i="22"/>
  <c r="R175" i="22" s="1"/>
  <c r="K19" i="22"/>
  <c r="Q19" i="22" s="1"/>
  <c r="O45" i="22"/>
  <c r="K45" i="22"/>
  <c r="R45" i="22" s="1"/>
  <c r="O109" i="22"/>
  <c r="K109" i="22"/>
  <c r="R109" i="22" s="1"/>
  <c r="O108" i="22"/>
  <c r="K108" i="22"/>
  <c r="Q108" i="22" s="1"/>
  <c r="O107" i="22"/>
  <c r="K107" i="22"/>
  <c r="O106" i="22"/>
  <c r="K106" i="22"/>
  <c r="Q106" i="22" s="1"/>
  <c r="O105" i="22"/>
  <c r="K105" i="22"/>
  <c r="R105" i="22" s="1"/>
  <c r="O104" i="22"/>
  <c r="K104" i="22"/>
  <c r="Q104" i="22" s="1"/>
  <c r="O103" i="22"/>
  <c r="K103" i="22"/>
  <c r="O101" i="22"/>
  <c r="K101" i="22"/>
  <c r="Q101" i="22" s="1"/>
  <c r="O102" i="22"/>
  <c r="K102" i="22"/>
  <c r="R102" i="22" s="1"/>
  <c r="O100" i="22"/>
  <c r="K100" i="22"/>
  <c r="Q100" i="22" s="1"/>
  <c r="O99" i="22"/>
  <c r="K99" i="22"/>
  <c r="O172" i="22"/>
  <c r="K172" i="22"/>
  <c r="N172" i="22" s="1"/>
  <c r="O171" i="22"/>
  <c r="K171" i="22"/>
  <c r="O170" i="22"/>
  <c r="K170" i="22"/>
  <c r="N170" i="22" s="1"/>
  <c r="O169" i="22"/>
  <c r="K169" i="22"/>
  <c r="R169" i="22" s="1"/>
  <c r="O168" i="22"/>
  <c r="K168" i="22"/>
  <c r="N168" i="22" s="1"/>
  <c r="O63" i="22"/>
  <c r="K63" i="22"/>
  <c r="R63" i="22" s="1"/>
  <c r="K20" i="22"/>
  <c r="Q20" i="22" s="1"/>
  <c r="O120" i="22"/>
  <c r="K120" i="22"/>
  <c r="R120" i="22" s="1"/>
  <c r="O26" i="22"/>
  <c r="K26" i="22"/>
  <c r="R26" i="22" s="1"/>
  <c r="O39" i="22"/>
  <c r="K39" i="22"/>
  <c r="R39" i="22" s="1"/>
  <c r="O116" i="22"/>
  <c r="K116" i="22"/>
  <c r="R116" i="22" s="1"/>
  <c r="O22" i="22"/>
  <c r="K22" i="22"/>
  <c r="R22" i="22" s="1"/>
  <c r="O35" i="22"/>
  <c r="K35" i="22"/>
  <c r="R35" i="22" s="1"/>
  <c r="O95" i="22"/>
  <c r="K95" i="22"/>
  <c r="R95" i="22" s="1"/>
  <c r="S95" i="22" s="1"/>
  <c r="O94" i="22"/>
  <c r="K94" i="22"/>
  <c r="R94" i="22" s="1"/>
  <c r="S94" i="22" s="1"/>
  <c r="O91" i="22"/>
  <c r="K91" i="22"/>
  <c r="R91" i="22" s="1"/>
  <c r="S91" i="22" s="1"/>
  <c r="O93" i="22"/>
  <c r="K93" i="22"/>
  <c r="R93" i="22" s="1"/>
  <c r="S93" i="22" s="1"/>
  <c r="O42" i="22"/>
  <c r="K42" i="22"/>
  <c r="R42" i="22" s="1"/>
  <c r="O27" i="22"/>
  <c r="K27" i="22"/>
  <c r="R27" i="22" s="1"/>
  <c r="O37" i="22"/>
  <c r="K37" i="22"/>
  <c r="R37" i="22" s="1"/>
  <c r="O79" i="22"/>
  <c r="K79" i="22"/>
  <c r="R79" i="22" s="1"/>
  <c r="O78" i="22"/>
  <c r="K78" i="22"/>
  <c r="R78" i="22" s="1"/>
  <c r="O135" i="22"/>
  <c r="K135" i="22"/>
  <c r="R135" i="22" s="1"/>
  <c r="O140" i="22"/>
  <c r="K140" i="22"/>
  <c r="R140" i="22" s="1"/>
  <c r="O134" i="22"/>
  <c r="K134" i="22"/>
  <c r="R134" i="22" s="1"/>
  <c r="O125" i="22"/>
  <c r="K125" i="22"/>
  <c r="R125" i="22" s="1"/>
  <c r="O124" i="22"/>
  <c r="K124" i="22"/>
  <c r="R124" i="22" s="1"/>
  <c r="O165" i="22"/>
  <c r="K165" i="22"/>
  <c r="O71" i="22"/>
  <c r="K71" i="22"/>
  <c r="N71" i="22" s="1"/>
  <c r="O164" i="22"/>
  <c r="K164" i="22"/>
  <c r="O163" i="22"/>
  <c r="K163" i="22"/>
  <c r="N163" i="22" s="1"/>
  <c r="O162" i="22"/>
  <c r="K162" i="22"/>
  <c r="R162" i="22" s="1"/>
  <c r="O161" i="22"/>
  <c r="K161" i="22"/>
  <c r="N161" i="22" s="1"/>
  <c r="O160" i="22"/>
  <c r="K160" i="22"/>
  <c r="Q160" i="22" s="1"/>
  <c r="O6" i="22"/>
  <c r="K6" i="22"/>
  <c r="R6" i="22" s="1"/>
  <c r="R156" i="22"/>
  <c r="Q156" i="22"/>
  <c r="O156" i="22"/>
  <c r="N156" i="22"/>
  <c r="R155" i="22"/>
  <c r="Q155" i="22"/>
  <c r="O155" i="22"/>
  <c r="N155" i="22"/>
  <c r="O59" i="22"/>
  <c r="K59" i="22"/>
  <c r="R59" i="22" s="1"/>
  <c r="O4" i="22"/>
  <c r="K4" i="22"/>
  <c r="R4" i="22" s="1"/>
  <c r="R154" i="22"/>
  <c r="Q154" i="22"/>
  <c r="O154" i="22"/>
  <c r="N154" i="22"/>
  <c r="R153" i="22"/>
  <c r="Q153" i="22"/>
  <c r="O153" i="22"/>
  <c r="N153" i="22"/>
  <c r="O2" i="22"/>
  <c r="K2" i="22"/>
  <c r="R2" i="22" s="1"/>
  <c r="O3" i="22"/>
  <c r="K3" i="22"/>
  <c r="R3" i="22" s="1"/>
  <c r="O58" i="22"/>
  <c r="K58" i="22"/>
  <c r="R58" i="22" s="1"/>
  <c r="O56" i="22"/>
  <c r="K56" i="22"/>
  <c r="R56" i="22" s="1"/>
  <c r="K17" i="22"/>
  <c r="N17" i="22" s="1"/>
  <c r="O16" i="22"/>
  <c r="K16" i="22"/>
  <c r="R16" i="22" s="1"/>
  <c r="O15" i="22"/>
  <c r="K15" i="22"/>
  <c r="N15" i="22" s="1"/>
  <c r="O97" i="22"/>
  <c r="K97" i="22"/>
  <c r="Q97" i="22" s="1"/>
  <c r="O96" i="22"/>
  <c r="K96" i="22"/>
  <c r="R96" i="22" s="1"/>
  <c r="O30" i="22"/>
  <c r="K30" i="22"/>
  <c r="R30" i="22" s="1"/>
  <c r="O92" i="22"/>
  <c r="K92" i="22"/>
  <c r="Q92" i="22" s="1"/>
  <c r="O89" i="22"/>
  <c r="K89" i="22"/>
  <c r="R89" i="22" s="1"/>
  <c r="O88" i="22"/>
  <c r="K88" i="22"/>
  <c r="Q88" i="22" s="1"/>
  <c r="O87" i="22"/>
  <c r="K87" i="22"/>
  <c r="R87" i="22" s="1"/>
  <c r="O86" i="22"/>
  <c r="K86" i="22"/>
  <c r="Q86" i="22" s="1"/>
  <c r="O83" i="22"/>
  <c r="K83" i="22"/>
  <c r="R83" i="22" s="1"/>
  <c r="O82" i="22"/>
  <c r="K82" i="22"/>
  <c r="R82" i="22" s="1"/>
  <c r="O81" i="22"/>
  <c r="K81" i="22"/>
  <c r="R81" i="22" s="1"/>
  <c r="O80" i="22"/>
  <c r="K80" i="22"/>
  <c r="Q80" i="22" s="1"/>
  <c r="O77" i="22"/>
  <c r="K77" i="22"/>
  <c r="R77" i="22" s="1"/>
  <c r="O76" i="22"/>
  <c r="K76" i="22"/>
  <c r="Q76" i="22" s="1"/>
  <c r="O90" i="22"/>
  <c r="K90" i="22"/>
  <c r="R90" i="22" s="1"/>
  <c r="S90" i="22" s="1"/>
  <c r="O65" i="22"/>
  <c r="K65" i="22"/>
  <c r="R65" i="22" s="1"/>
  <c r="O66" i="22"/>
  <c r="K66" i="22"/>
  <c r="R66" i="22" s="1"/>
  <c r="O85" i="22"/>
  <c r="K85" i="22"/>
  <c r="R85" i="22" s="1"/>
  <c r="O84" i="22"/>
  <c r="K84" i="22"/>
  <c r="R84" i="22" s="1"/>
  <c r="O150" i="22"/>
  <c r="K150" i="22"/>
  <c r="R150" i="22" s="1"/>
  <c r="O149" i="22"/>
  <c r="K149" i="22"/>
  <c r="R149" i="22" s="1"/>
  <c r="R148" i="22"/>
  <c r="Q148" i="22"/>
  <c r="O148" i="22"/>
  <c r="N148" i="22"/>
  <c r="O147" i="22"/>
  <c r="K147" i="22"/>
  <c r="O38" i="22"/>
  <c r="K38" i="22"/>
  <c r="O145" i="22"/>
  <c r="K145" i="22"/>
  <c r="Q145" i="22" s="1"/>
  <c r="O68" i="22"/>
  <c r="K68" i="22"/>
  <c r="R68" i="22" s="1"/>
  <c r="O141" i="22"/>
  <c r="K141" i="22"/>
  <c r="R141" i="22" s="1"/>
  <c r="O133" i="22"/>
  <c r="K133" i="22"/>
  <c r="N133" i="22" s="1"/>
  <c r="O132" i="22"/>
  <c r="K132" i="22"/>
  <c r="Q132" i="22" s="1"/>
  <c r="O127" i="22"/>
  <c r="K127" i="22"/>
  <c r="R127" i="22" s="1"/>
  <c r="O40" i="22"/>
  <c r="K40" i="22"/>
  <c r="R40" i="22" s="1"/>
  <c r="O25" i="22"/>
  <c r="K25" i="22"/>
  <c r="R25" i="22" s="1"/>
  <c r="O36" i="22"/>
  <c r="K36" i="22"/>
  <c r="R36" i="22" s="1"/>
  <c r="O21" i="22"/>
  <c r="K21" i="22"/>
  <c r="R21" i="22" s="1"/>
  <c r="O34" i="22"/>
  <c r="K34" i="22"/>
  <c r="R34" i="22" s="1"/>
  <c r="O72" i="22"/>
  <c r="K72" i="22"/>
  <c r="Q72" i="22" s="1"/>
  <c r="O69" i="22"/>
  <c r="K69" i="22"/>
  <c r="R69" i="22" s="1"/>
  <c r="O111" i="22"/>
  <c r="K111" i="22"/>
  <c r="R111" i="22" s="1"/>
  <c r="O41" i="22"/>
  <c r="K41" i="22"/>
  <c r="R41" i="22" s="1"/>
  <c r="O115" i="22"/>
  <c r="K115" i="22"/>
  <c r="R115" i="22" s="1"/>
  <c r="O61" i="22"/>
  <c r="K61" i="22"/>
  <c r="R61" i="22" s="1"/>
  <c r="O60" i="22"/>
  <c r="K60" i="22"/>
  <c r="R60" i="22" s="1"/>
  <c r="O53" i="22"/>
  <c r="K53" i="22"/>
  <c r="R53" i="22" s="1"/>
  <c r="K5" i="22"/>
  <c r="R5" i="22" s="1"/>
  <c r="O57" i="22"/>
  <c r="K57" i="22"/>
  <c r="N57" i="22" s="1"/>
  <c r="O29" i="22"/>
  <c r="K29" i="22"/>
  <c r="R29" i="22" s="1"/>
  <c r="O28" i="22"/>
  <c r="K28" i="22"/>
  <c r="R28" i="22" s="1"/>
  <c r="O11" i="22"/>
  <c r="K11" i="22"/>
  <c r="R11" i="22" s="1"/>
  <c r="O10" i="22"/>
  <c r="K10" i="22"/>
  <c r="R10" i="22" s="1"/>
  <c r="O9" i="22"/>
  <c r="K9" i="22"/>
  <c r="R9" i="22" s="1"/>
  <c r="O8" i="22"/>
  <c r="K8" i="22"/>
  <c r="R8" i="22" s="1"/>
  <c r="O13" i="22"/>
  <c r="K13" i="22"/>
  <c r="R13" i="22" s="1"/>
  <c r="O12" i="22"/>
  <c r="K12" i="22"/>
  <c r="R12" i="22" s="1"/>
  <c r="O3" i="20"/>
  <c r="K3" i="20"/>
  <c r="N3" i="20" s="1"/>
  <c r="R126" i="22" l="1"/>
  <c r="Q126" i="22"/>
  <c r="Q143" i="22"/>
  <c r="Q138" i="22"/>
  <c r="Q136" i="22"/>
  <c r="Q128" i="22"/>
  <c r="Q142" i="22"/>
  <c r="R142" i="22"/>
  <c r="R143" i="22"/>
  <c r="Q137" i="22"/>
  <c r="R138" i="22"/>
  <c r="Q130" i="22"/>
  <c r="Q129" i="22"/>
  <c r="Q139" i="22"/>
  <c r="R139" i="22"/>
  <c r="R137" i="22"/>
  <c r="R136" i="22"/>
  <c r="S136" i="22" s="1"/>
  <c r="R130" i="22"/>
  <c r="R129" i="22"/>
  <c r="R128" i="22"/>
  <c r="Q131" i="22"/>
  <c r="R131" i="22"/>
  <c r="Q121" i="22"/>
  <c r="Q122" i="22"/>
  <c r="R122" i="22"/>
  <c r="R121" i="22"/>
  <c r="Q118" i="22"/>
  <c r="R118" i="22"/>
  <c r="Q113" i="22"/>
  <c r="Q117" i="22"/>
  <c r="R117" i="22"/>
  <c r="Q114" i="22"/>
  <c r="R114" i="22"/>
  <c r="R113" i="22"/>
  <c r="Q119" i="22"/>
  <c r="S119" i="22" s="1"/>
  <c r="Q127" i="22"/>
  <c r="S127" i="22" s="1"/>
  <c r="Q34" i="22"/>
  <c r="S34" i="22" s="1"/>
  <c r="R64" i="22"/>
  <c r="S64" i="22" s="1"/>
  <c r="N64" i="22"/>
  <c r="Q111" i="22"/>
  <c r="S111" i="22" s="1"/>
  <c r="Q45" i="22"/>
  <c r="S45" i="22" s="1"/>
  <c r="Q53" i="22"/>
  <c r="S53" i="22" s="1"/>
  <c r="S148" i="22"/>
  <c r="Q41" i="22"/>
  <c r="S41" i="22" s="1"/>
  <c r="Q40" i="22"/>
  <c r="S40" i="22" s="1"/>
  <c r="Q178" i="22"/>
  <c r="S178" i="22" s="1"/>
  <c r="Q60" i="22"/>
  <c r="S60" i="22" s="1"/>
  <c r="Q21" i="22"/>
  <c r="S21" i="22" s="1"/>
  <c r="R88" i="22"/>
  <c r="S88" i="22" s="1"/>
  <c r="Q176" i="22"/>
  <c r="S176" i="22" s="1"/>
  <c r="Q115" i="22"/>
  <c r="S115" i="22" s="1"/>
  <c r="R72" i="22"/>
  <c r="Q25" i="22"/>
  <c r="S25" i="22" s="1"/>
  <c r="N6" i="22"/>
  <c r="Q109" i="22"/>
  <c r="S109" i="22" s="1"/>
  <c r="Q175" i="22"/>
  <c r="S175" i="22" s="1"/>
  <c r="Q112" i="22"/>
  <c r="S112" i="22" s="1"/>
  <c r="Q61" i="22"/>
  <c r="S61" i="22" s="1"/>
  <c r="Q69" i="22"/>
  <c r="S69" i="22" s="1"/>
  <c r="Q36" i="22"/>
  <c r="S36" i="22" s="1"/>
  <c r="Q68" i="22"/>
  <c r="S68" i="22" s="1"/>
  <c r="R76" i="22"/>
  <c r="S76" i="22" s="1"/>
  <c r="S154" i="22"/>
  <c r="S155" i="22"/>
  <c r="S156" i="22"/>
  <c r="R106" i="22"/>
  <c r="S106" i="22" s="1"/>
  <c r="Q54" i="22"/>
  <c r="S54" i="22" s="1"/>
  <c r="S72" i="22"/>
  <c r="N34" i="22"/>
  <c r="N21" i="22"/>
  <c r="N36" i="22"/>
  <c r="N25" i="22"/>
  <c r="N40" i="22"/>
  <c r="N127" i="22"/>
  <c r="N68" i="22"/>
  <c r="Q6" i="22"/>
  <c r="S6" i="22" s="1"/>
  <c r="Q105" i="22"/>
  <c r="S105" i="22" s="1"/>
  <c r="R108" i="22"/>
  <c r="S108" i="22" s="1"/>
  <c r="Q70" i="22"/>
  <c r="S70" i="22" s="1"/>
  <c r="N112" i="22"/>
  <c r="N119" i="22"/>
  <c r="N32" i="22"/>
  <c r="N53" i="22"/>
  <c r="N60" i="22"/>
  <c r="N61" i="22"/>
  <c r="N115" i="22"/>
  <c r="N41" i="22"/>
  <c r="N111" i="22"/>
  <c r="N69" i="22"/>
  <c r="Q96" i="22"/>
  <c r="S96" i="22" s="1"/>
  <c r="R101" i="22"/>
  <c r="S101" i="22" s="1"/>
  <c r="Q177" i="22"/>
  <c r="S177" i="22" s="1"/>
  <c r="N12" i="22"/>
  <c r="N13" i="22"/>
  <c r="N8" i="22"/>
  <c r="N9" i="22"/>
  <c r="N10" i="22"/>
  <c r="N11" i="22"/>
  <c r="N28" i="22"/>
  <c r="N29" i="22"/>
  <c r="R145" i="22"/>
  <c r="S145" i="22" s="1"/>
  <c r="Q149" i="22"/>
  <c r="S149" i="22" s="1"/>
  <c r="Q150" i="22"/>
  <c r="S150" i="22" s="1"/>
  <c r="Q84" i="22"/>
  <c r="S84" i="22" s="1"/>
  <c r="Q85" i="22"/>
  <c r="S85" i="22" s="1"/>
  <c r="Q66" i="22"/>
  <c r="S66" i="22" s="1"/>
  <c r="Q65" i="22"/>
  <c r="S65" i="22" s="1"/>
  <c r="R80" i="22"/>
  <c r="S80" i="22" s="1"/>
  <c r="N82" i="22"/>
  <c r="N83" i="22"/>
  <c r="Q87" i="22"/>
  <c r="S87" i="22" s="1"/>
  <c r="Q17" i="22"/>
  <c r="Q56" i="22"/>
  <c r="S56" i="22" s="1"/>
  <c r="Q58" i="22"/>
  <c r="S58" i="22" s="1"/>
  <c r="Q3" i="22"/>
  <c r="S3" i="22" s="1"/>
  <c r="Q2" i="22"/>
  <c r="S2" i="22" s="1"/>
  <c r="Q4" i="22"/>
  <c r="S4" i="22" s="1"/>
  <c r="Q59" i="22"/>
  <c r="S59" i="22" s="1"/>
  <c r="R160" i="22"/>
  <c r="S160" i="22" s="1"/>
  <c r="Q124" i="22"/>
  <c r="S124" i="22" s="1"/>
  <c r="Q125" i="22"/>
  <c r="S125" i="22" s="1"/>
  <c r="Q134" i="22"/>
  <c r="S134" i="22" s="1"/>
  <c r="Q140" i="22"/>
  <c r="S140" i="22" s="1"/>
  <c r="Q135" i="22"/>
  <c r="S135" i="22" s="1"/>
  <c r="Q78" i="22"/>
  <c r="S78" i="22" s="1"/>
  <c r="Q79" i="22"/>
  <c r="S79" i="22" s="1"/>
  <c r="Q37" i="22"/>
  <c r="S37" i="22" s="1"/>
  <c r="Q27" i="22"/>
  <c r="S27" i="22" s="1"/>
  <c r="Q42" i="22"/>
  <c r="S42" i="22" s="1"/>
  <c r="N35" i="22"/>
  <c r="N22" i="22"/>
  <c r="N116" i="22"/>
  <c r="N39" i="22"/>
  <c r="N26" i="22"/>
  <c r="N120" i="22"/>
  <c r="N20" i="22"/>
  <c r="N33" i="22"/>
  <c r="N46" i="22"/>
  <c r="Q77" i="22"/>
  <c r="S77" i="22" s="1"/>
  <c r="R86" i="22"/>
  <c r="S86" i="22" s="1"/>
  <c r="R92" i="22"/>
  <c r="S92" i="22" s="1"/>
  <c r="R20" i="22"/>
  <c r="S20" i="22" s="1"/>
  <c r="Q102" i="22"/>
  <c r="S102" i="22" s="1"/>
  <c r="R104" i="22"/>
  <c r="S104" i="22" s="1"/>
  <c r="N45" i="22"/>
  <c r="N19" i="22"/>
  <c r="N175" i="22"/>
  <c r="N176" i="22"/>
  <c r="N177" i="22"/>
  <c r="N70" i="22"/>
  <c r="N178" i="22"/>
  <c r="N54" i="22"/>
  <c r="Q12" i="22"/>
  <c r="S12" i="22" s="1"/>
  <c r="Q13" i="22"/>
  <c r="S13" i="22" s="1"/>
  <c r="Q8" i="22"/>
  <c r="S8" i="22" s="1"/>
  <c r="Q9" i="22"/>
  <c r="S9" i="22" s="1"/>
  <c r="Q10" i="22"/>
  <c r="S10" i="22" s="1"/>
  <c r="Q11" i="22"/>
  <c r="S11" i="22" s="1"/>
  <c r="Q28" i="22"/>
  <c r="S28" i="22" s="1"/>
  <c r="Q29" i="22"/>
  <c r="S29" i="22" s="1"/>
  <c r="N149" i="22"/>
  <c r="N150" i="22"/>
  <c r="N84" i="22"/>
  <c r="N85" i="22"/>
  <c r="N66" i="22"/>
  <c r="N65" i="22"/>
  <c r="Q82" i="22"/>
  <c r="S82" i="22" s="1"/>
  <c r="Q83" i="22"/>
  <c r="S83" i="22" s="1"/>
  <c r="Q89" i="22"/>
  <c r="S89" i="22" s="1"/>
  <c r="R97" i="22"/>
  <c r="S97" i="22" s="1"/>
  <c r="N56" i="22"/>
  <c r="N58" i="22"/>
  <c r="N3" i="22"/>
  <c r="N2" i="22"/>
  <c r="N4" i="22"/>
  <c r="N59" i="22"/>
  <c r="N124" i="22"/>
  <c r="N125" i="22"/>
  <c r="N134" i="22"/>
  <c r="N140" i="22"/>
  <c r="N135" i="22"/>
  <c r="N78" i="22"/>
  <c r="N79" i="22"/>
  <c r="N37" i="22"/>
  <c r="N27" i="22"/>
  <c r="N42" i="22"/>
  <c r="Q35" i="22"/>
  <c r="S35" i="22" s="1"/>
  <c r="Q22" i="22"/>
  <c r="S22" i="22" s="1"/>
  <c r="Q116" i="22"/>
  <c r="S116" i="22" s="1"/>
  <c r="Q39" i="22"/>
  <c r="S39" i="22" s="1"/>
  <c r="Q26" i="22"/>
  <c r="S26" i="22" s="1"/>
  <c r="Q120" i="22"/>
  <c r="S120" i="22" s="1"/>
  <c r="R100" i="22"/>
  <c r="S100" i="22" s="1"/>
  <c r="R19" i="22"/>
  <c r="S19" i="22" s="1"/>
  <c r="Q33" i="22"/>
  <c r="S33" i="22" s="1"/>
  <c r="Q46" i="22"/>
  <c r="S46" i="22" s="1"/>
  <c r="Q38" i="22"/>
  <c r="N38" i="22"/>
  <c r="Q171" i="22"/>
  <c r="N171" i="22"/>
  <c r="R99" i="22"/>
  <c r="Q99" i="22"/>
  <c r="Q57" i="22"/>
  <c r="N5" i="22"/>
  <c r="N132" i="22"/>
  <c r="Q133" i="22"/>
  <c r="Q141" i="22"/>
  <c r="S141" i="22" s="1"/>
  <c r="S153" i="22"/>
  <c r="R165" i="22"/>
  <c r="Q165" i="22"/>
  <c r="R132" i="22"/>
  <c r="S132" i="22" s="1"/>
  <c r="Q147" i="22"/>
  <c r="N147" i="22"/>
  <c r="Q164" i="22"/>
  <c r="N164" i="22"/>
  <c r="R103" i="22"/>
  <c r="Q103" i="22"/>
  <c r="R107" i="22"/>
  <c r="Q107" i="22"/>
  <c r="R57" i="22"/>
  <c r="Q5" i="22"/>
  <c r="S5" i="22" s="1"/>
  <c r="R133" i="22"/>
  <c r="R38" i="22"/>
  <c r="R147" i="22"/>
  <c r="R164" i="22"/>
  <c r="Q63" i="22"/>
  <c r="S63" i="22" s="1"/>
  <c r="N63" i="22"/>
  <c r="R171" i="22"/>
  <c r="N141" i="22"/>
  <c r="Q81" i="22"/>
  <c r="S81" i="22" s="1"/>
  <c r="Q30" i="22"/>
  <c r="S30" i="22" s="1"/>
  <c r="N30" i="22"/>
  <c r="Q16" i="22"/>
  <c r="S16" i="22" s="1"/>
  <c r="N16" i="22"/>
  <c r="Q162" i="22"/>
  <c r="S162" i="22" s="1"/>
  <c r="N162" i="22"/>
  <c r="Q169" i="22"/>
  <c r="S169" i="22" s="1"/>
  <c r="N169" i="22"/>
  <c r="Q15" i="22"/>
  <c r="R17" i="22"/>
  <c r="Q161" i="22"/>
  <c r="Q163" i="22"/>
  <c r="Q71" i="22"/>
  <c r="Q168" i="22"/>
  <c r="Q170" i="22"/>
  <c r="Q172" i="22"/>
  <c r="R15" i="22"/>
  <c r="R161" i="22"/>
  <c r="R163" i="22"/>
  <c r="R71" i="22"/>
  <c r="R168" i="22"/>
  <c r="R170" i="22"/>
  <c r="R172" i="22"/>
  <c r="Q32" i="22"/>
  <c r="S32" i="22" s="1"/>
  <c r="Q3" i="20"/>
  <c r="R3" i="20"/>
  <c r="S126" i="22" l="1"/>
  <c r="S143" i="22"/>
  <c r="S142" i="22"/>
  <c r="S139" i="22"/>
  <c r="S138" i="22"/>
  <c r="S128" i="22"/>
  <c r="S137" i="22"/>
  <c r="S130" i="22"/>
  <c r="S129" i="22"/>
  <c r="S131" i="22"/>
  <c r="S121" i="22"/>
  <c r="S122" i="22"/>
  <c r="S118" i="22"/>
  <c r="S114" i="22"/>
  <c r="S113" i="22"/>
  <c r="S117" i="22"/>
  <c r="S17" i="22"/>
  <c r="S107" i="22"/>
  <c r="S170" i="22"/>
  <c r="S161" i="22"/>
  <c r="S71" i="22"/>
  <c r="S103" i="22"/>
  <c r="S31" i="22"/>
  <c r="S15" i="22"/>
  <c r="S38" i="22"/>
  <c r="S172" i="22"/>
  <c r="S163" i="22"/>
  <c r="S164" i="22"/>
  <c r="S165" i="22"/>
  <c r="S14" i="22"/>
  <c r="U14" i="22" s="1"/>
  <c r="S57" i="22"/>
  <c r="S171" i="22"/>
  <c r="S168" i="22"/>
  <c r="S147" i="22"/>
  <c r="S151" i="22" s="1"/>
  <c r="U151" i="22" s="1"/>
  <c r="S133" i="22"/>
  <c r="S99" i="22"/>
  <c r="S3" i="20"/>
  <c r="R9" i="21"/>
  <c r="Q9" i="21"/>
  <c r="S9" i="21" s="1"/>
  <c r="N9" i="21"/>
  <c r="K9" i="21"/>
  <c r="K10" i="21"/>
  <c r="Q10" i="21" s="1"/>
  <c r="S10" i="21" s="1"/>
  <c r="N10" i="21"/>
  <c r="O10" i="21"/>
  <c r="R10" i="21"/>
  <c r="S166" i="22" l="1"/>
  <c r="U166" i="22" s="1"/>
  <c r="S106" i="5" l="1"/>
  <c r="S157" i="22" l="1"/>
  <c r="O105" i="5"/>
  <c r="K105" i="5"/>
  <c r="Q105" i="5" s="1"/>
  <c r="K3" i="21"/>
  <c r="N3" i="21" s="1"/>
  <c r="O3" i="21"/>
  <c r="K46" i="21"/>
  <c r="N46" i="21" s="1"/>
  <c r="O46" i="21"/>
  <c r="O45" i="21"/>
  <c r="K45" i="21"/>
  <c r="N45" i="21" s="1"/>
  <c r="U157" i="22" l="1"/>
  <c r="R105" i="5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27" i="20"/>
  <c r="R27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24" i="20"/>
  <c r="K24" i="20"/>
  <c r="O2" i="20"/>
  <c r="K2" i="20"/>
  <c r="Q2" i="20" s="1"/>
  <c r="O28" i="20"/>
  <c r="K28" i="20"/>
  <c r="R28" i="20" s="1"/>
  <c r="S28" i="20" s="1"/>
  <c r="O60" i="20"/>
  <c r="K60" i="20"/>
  <c r="Q60" i="20" s="1"/>
  <c r="O33" i="20"/>
  <c r="K33" i="20"/>
  <c r="R33" i="20" s="1"/>
  <c r="O61" i="20"/>
  <c r="K61" i="20"/>
  <c r="R61" i="20" s="1"/>
  <c r="O16" i="20"/>
  <c r="K16" i="20"/>
  <c r="Q16" i="20" s="1"/>
  <c r="O34" i="20"/>
  <c r="K34" i="20"/>
  <c r="Q34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S173" i="22" l="1"/>
  <c r="U173" i="22" s="1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27" i="20"/>
  <c r="S27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61" i="20"/>
  <c r="Q61" i="20"/>
  <c r="S61" i="20" s="1"/>
  <c r="N33" i="20"/>
  <c r="Q33" i="20"/>
  <c r="S33" i="20" s="1"/>
  <c r="N28" i="20"/>
  <c r="N2" i="20"/>
  <c r="N4" i="20"/>
  <c r="Q4" i="20"/>
  <c r="S4" i="20" s="1"/>
  <c r="R34" i="20"/>
  <c r="S34" i="20" s="1"/>
  <c r="R16" i="20"/>
  <c r="S16" i="20" s="1"/>
  <c r="S22" i="20" s="1"/>
  <c r="R60" i="20"/>
  <c r="S60" i="20" s="1"/>
  <c r="R2" i="20"/>
  <c r="S2" i="20" s="1"/>
  <c r="S14" i="20" s="1"/>
  <c r="R24" i="20"/>
  <c r="S24" i="20" s="1"/>
  <c r="N34" i="20"/>
  <c r="N16" i="20"/>
  <c r="N60" i="20"/>
  <c r="N24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S31" i="20" l="1"/>
  <c r="U31" i="20" s="1"/>
  <c r="S44" i="20"/>
  <c r="S76" i="20"/>
  <c r="U76" i="20" s="1"/>
  <c r="U44" i="20"/>
  <c r="U14" i="20"/>
  <c r="S179" i="22"/>
  <c r="U179" i="22" s="1"/>
  <c r="U22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U58" i="20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<sst xmlns="http://schemas.openxmlformats.org/spreadsheetml/2006/main" count="3133" uniqueCount="238">
  <si>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</si>
  <si>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</si>
  <si>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</si>
  <si>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</si>
  <si>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</si>
  <si>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</si>
  <si>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</si>
  <si>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</si>
  <si>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</si>
  <si>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</si>
  <si>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</si>
  <si>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</si>
  <si>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</si>
  <si>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</si>
  <si>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</si>
  <si>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</si>
  <si>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</si>
  <si>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</si>
  <si>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</si>
  <si>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</si>
  <si>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</si>
  <si>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</si>
  <si>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</si>
  <si>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</si>
  <si>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</si>
  <si>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</si>
  <si>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</si>
  <si>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</si>
  <si>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</si>
  <si>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</si>
  <si>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</si>
  <si>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</si>
  <si>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</si>
  <si>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</si>
  <si>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</si>
  <si>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</si>
  <si>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</si>
  <si>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</si>
  <si>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</si>
  <si>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</si>
  <si>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</si>
  <si>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</si>
  <si>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</si>
  <si>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</si>
  <si>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</si>
  <si>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</si>
  <si>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</si>
  <si>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</si>
  <si>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</si>
  <si>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</si>
  <si>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</si>
  <si>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</si>
  <si>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</si>
  <si>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</si>
  <si>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</si>
  <si>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</si>
  <si>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</si>
  <si>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</si>
  <si>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</si>
  <si>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</si>
  <si>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</si>
  <si>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</si>
  <si>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</si>
  <si>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</si>
  <si>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</si>
  <si>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</si>
  <si>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</si>
  <si>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</si>
  <si>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</si>
  <si>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</si>
  <si>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</si>
  <si>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</si>
  <si>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</si>
  <si>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</si>
  <si>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</si>
  <si>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</si>
  <si>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</si>
  <si>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</si>
  <si>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</si>
  <si>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</si>
  <si>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</si>
  <si>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</si>
  <si>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</si>
  <si>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</si>
  <si>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</si>
  <si>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</si>
  <si>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</si>
  <si>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</si>
  <si>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</si>
  <si>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</si>
  <si>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</si>
  <si>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</si>
  <si>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</si>
  <si>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</si>
  <si>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</si>
  <si>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</si>
  <si>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</si>
  <si>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</si>
  <si>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</si>
  <si>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</si>
  <si>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</si>
  <si>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</si>
  <si>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</si>
  <si>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</si>
  <si>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</si>
  <si>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</si>
  <si>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</si>
  <si>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</si>
  <si>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</si>
  <si>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</si>
  <si>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</si>
  <si>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</si>
  <si>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</si>
  <si>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</si>
  <si>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</si>
  <si>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</si>
  <si>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</si>
  <si>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</si>
  <si>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</si>
  <si>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</si>
  <si>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</si>
  <si>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</si>
  <si>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</si>
  <si>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</si>
  <si>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</si>
  <si>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</si>
  <si>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</si>
  <si>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</si>
  <si>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</si>
  <si>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</si>
  <si>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</si>
  <si>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</si>
  <si>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</si>
  <si>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</si>
  <si>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</si>
  <si>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</si>
  <si>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</si>
  <si>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</si>
  <si>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</si>
  <si>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Ho Anh</t>
  </si>
  <si>
    <t>Ky Thuat Dien</t>
  </si>
  <si>
    <t>Thanh Ha</t>
  </si>
  <si>
    <t>Tu Tuong HCM</t>
  </si>
  <si>
    <t>C2.2-01</t>
  </si>
  <si>
    <t>Duong Ngoc Hưng</t>
  </si>
  <si>
    <t>X. Phay</t>
  </si>
  <si>
    <t>X. Tiện 2</t>
  </si>
  <si>
    <t>X. Hàn</t>
  </si>
  <si>
    <t>X. Nguội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</si>
  <si>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</si>
  <si>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</si>
  <si>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</si>
  <si>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</si>
  <si>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</si>
  <si>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</si>
  <si>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</si>
  <si>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</si>
  <si>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</si>
  <si>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</si>
  <si>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</si>
  <si>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</si>
  <si>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</si>
  <si>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</si>
  <si>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</si>
  <si>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</si>
  <si>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</si>
  <si>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</si>
  <si>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Cô Phương Hà</t>
  </si>
  <si>
    <t>Kỹ năng giao tiếp</t>
  </si>
  <si>
    <t>Cô Thanh Trúc</t>
  </si>
  <si>
    <t>Anh văn 1</t>
  </si>
  <si>
    <t>9, 10, 11, 12</t>
  </si>
  <si>
    <t>C2.2-02</t>
  </si>
  <si>
    <t>Phạm Thị Vinh</t>
  </si>
  <si>
    <t>Giáo dục chính trị</t>
  </si>
  <si>
    <t>2, 3, 4, 5, 6</t>
  </si>
  <si>
    <t>C3.1-06</t>
  </si>
  <si>
    <t>C3.1-04</t>
  </si>
  <si>
    <t>H1.3-13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</si>
  <si>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</si>
  <si>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</si>
  <si>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</si>
  <si>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</si>
  <si>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</si>
  <si>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</si>
  <si>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</si>
  <si>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</si>
  <si>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</si>
  <si>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</si>
  <si>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</si>
  <si>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</si>
  <si>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</si>
  <si>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</si>
  <si>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</si>
  <si>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</si>
  <si>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</si>
  <si>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</si>
  <si>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</si>
  <si>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</si>
  <si>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</si>
  <si>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</si>
  <si>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15CĐ-CK1-9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</si>
  <si>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</si>
  <si>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</si>
  <si>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</si>
  <si>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</si>
  <si>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</si>
  <si>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</si>
  <si>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</si>
  <si>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</si>
  <si>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</si>
  <si>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</si>
  <si>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</si>
  <si>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14CĐ CK (LR)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</si>
  <si>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</si>
  <si>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</si>
  <si>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</si>
  <si>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</si>
  <si>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</si>
  <si>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</si>
  <si>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</si>
  <si>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</si>
  <si>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</si>
  <si>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</si>
  <si>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</si>
  <si>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</si>
  <si>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</si>
  <si>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15TCCN-Ô</t>
  </si>
  <si>
    <t>15CĐ LTÔ</t>
  </si>
  <si>
    <t>15CĐ-CTM1-5</t>
  </si>
  <si>
    <t>15CĐ-CĐ1-2</t>
  </si>
  <si>
    <t>15CĐ-Ô1-6</t>
  </si>
  <si>
    <t>15TC-NL</t>
  </si>
  <si>
    <t>15TC-Ô</t>
  </si>
  <si>
    <t>15CĐ-CĐT1-2</t>
  </si>
  <si>
    <t>14CĐ-CK1-3</t>
  </si>
  <si>
    <t>15CĐ-Ô1-4</t>
  </si>
  <si>
    <t>15CĐN-Ô1-2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</si>
</sst>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/>
    </xf>
    <xf numFmtId="0" fontId="4" fillId="0" borderId="2" xfId="0" applyFont="1" applyFill="1" applyBorder="1"/>
    <xf numFmtId="0" fontId="4" fillId="0" borderId="3" xfId="0" applyFont="1" applyFill="1" applyBorder="1"/>
    <xf numFmtId="0" fontId="4" fillId="4" borderId="1" xfId="0" applyNumberFormat="1" applyFont="1" applyFill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0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9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132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9">
        <f t="shared" si="3"/>
        <v>40</v>
      </c>
      <c r="S25" s="52">
        <f t="shared" si="4"/>
        <v>40</v>
      </c>
      <c r="T25" s="102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9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9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9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9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9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9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9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9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0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9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0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9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9">
        <f>IF(K65=0,0,M65/1.5)</f>
        <v>0</v>
      </c>
      <c r="S65" s="52">
        <f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9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10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105">
        <f t="shared" si="32"/>
        <v>20</v>
      </c>
      <c r="S99" s="44">
        <f t="shared" si="33"/>
        <v>20</v>
      </c>
    </row>
    <row r="100" spans="1:21" s="40" customFormat="1">
      <c r="A100" s="10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105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1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9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9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4"/>
  <sheetViews>
    <sheetView tabSelected="1" topLeftCell="A97" zoomScaleNormal="100" zoomScaleSheetLayoutView="100" workbookViewId="0">
      <selection activeCell="D117" sqref="D117"/>
    </sheetView>
  </sheetViews>
  <sheetFormatPr defaultRowHeight="15"/>
  <cols>
    <col min="1" max="1" width="7.25" style="25" customWidth="1"/>
    <col min="2" max="2" width="13.25" style="34" customWidth="1"/>
    <col min="3" max="3" width="3.875" style="25" customWidth="1"/>
    <col min="4" max="4" width="20.75" style="25" customWidth="1"/>
    <col min="5" max="5" width="21.5" style="25" customWidth="1"/>
    <col min="6" max="6" width="4.75" style="35" customWidth="1"/>
    <col min="7" max="7" width="7.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183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/>
      <c r="B2" s="8" t="s">
        <v>179</v>
      </c>
      <c r="C2" s="9">
        <v>1</v>
      </c>
      <c r="D2" s="8" t="s">
        <v>41</v>
      </c>
      <c r="E2" s="14" t="s">
        <v>118</v>
      </c>
      <c r="F2" s="24"/>
      <c r="G2" s="11"/>
      <c r="H2" s="9"/>
      <c r="I2" s="9"/>
      <c r="J2" s="9"/>
      <c r="K2" s="9">
        <f>J2-I2+1</f>
        <v>1</v>
      </c>
      <c r="L2" s="9">
        <v>45</v>
      </c>
      <c r="M2" s="9"/>
      <c r="N2" s="12">
        <f>L2/K2</f>
        <v>45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  <c r="T2" s="27"/>
      <c r="U2" s="27"/>
    </row>
    <row r="3" spans="1:21" s="26" customFormat="1" ht="15.95" customHeight="1">
      <c r="A3" s="30"/>
      <c r="B3" s="8" t="s">
        <v>180</v>
      </c>
      <c r="C3" s="9">
        <v>1</v>
      </c>
      <c r="D3" s="8" t="s">
        <v>41</v>
      </c>
      <c r="E3" s="14" t="s">
        <v>118</v>
      </c>
      <c r="F3" s="24"/>
      <c r="G3" s="11"/>
      <c r="H3" s="9"/>
      <c r="I3" s="9"/>
      <c r="J3" s="9"/>
      <c r="K3" s="9">
        <f>J3-I3+1</f>
        <v>1</v>
      </c>
      <c r="L3" s="9">
        <v>45</v>
      </c>
      <c r="M3" s="9"/>
      <c r="N3" s="12">
        <f>L3/K3</f>
        <v>45</v>
      </c>
      <c r="O3" s="13">
        <f>M3/6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27"/>
      <c r="U3" s="27"/>
    </row>
    <row r="4" spans="1:21" s="26" customFormat="1" ht="15.95" customHeight="1">
      <c r="A4" s="30"/>
      <c r="B4" s="8" t="s">
        <v>182</v>
      </c>
      <c r="C4" s="9">
        <v>1</v>
      </c>
      <c r="D4" s="10" t="s">
        <v>41</v>
      </c>
      <c r="E4" s="10" t="s">
        <v>9</v>
      </c>
      <c r="F4" s="11"/>
      <c r="G4" s="11"/>
      <c r="H4" s="9"/>
      <c r="I4" s="9"/>
      <c r="J4" s="9"/>
      <c r="K4" s="9">
        <f>J4-I4+1</f>
        <v>1</v>
      </c>
      <c r="L4" s="9">
        <v>30</v>
      </c>
      <c r="M4" s="9"/>
      <c r="N4" s="12">
        <f>L4/K4</f>
        <v>30</v>
      </c>
      <c r="O4" s="13">
        <f>M4/6</f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</row>
    <row r="5" spans="1:21" s="26" customFormat="1" ht="15.95" customHeight="1">
      <c r="A5" s="30"/>
      <c r="B5" s="8" t="s">
        <v>184</v>
      </c>
      <c r="C5" s="9">
        <v>2</v>
      </c>
      <c r="D5" s="10" t="s">
        <v>41</v>
      </c>
      <c r="E5" s="14" t="s">
        <v>185</v>
      </c>
      <c r="F5" s="24"/>
      <c r="G5" s="11"/>
      <c r="H5" s="9"/>
      <c r="I5" s="9"/>
      <c r="J5" s="9"/>
      <c r="K5" s="9">
        <f t="shared" ref="K5:K13" si="0">J5-I5+1</f>
        <v>1</v>
      </c>
      <c r="L5" s="9"/>
      <c r="M5" s="9">
        <v>60</v>
      </c>
      <c r="N5" s="12">
        <f t="shared" ref="N5:N13" si="1">L5/K5</f>
        <v>0</v>
      </c>
      <c r="O5" s="13">
        <f t="shared" ref="O5:O13" si="2">M5/6</f>
        <v>10</v>
      </c>
      <c r="P5" s="14"/>
      <c r="Q5" s="15">
        <f t="shared" ref="Q5:Q13" si="3">IF(K5=0,0,L5)</f>
        <v>0</v>
      </c>
      <c r="R5" s="16">
        <f>IF(K5=0,0,M5/1.5)</f>
        <v>40</v>
      </c>
      <c r="S5" s="15">
        <f t="shared" ref="S5:S13" si="4">P5+Q5+R5</f>
        <v>40</v>
      </c>
      <c r="T5" s="27"/>
      <c r="U5" s="27"/>
    </row>
    <row r="6" spans="1:21" s="26" customFormat="1" ht="15.95" customHeight="1">
      <c r="A6" s="30"/>
      <c r="B6" s="8" t="s">
        <v>186</v>
      </c>
      <c r="C6" s="9">
        <v>2</v>
      </c>
      <c r="D6" s="10" t="s">
        <v>41</v>
      </c>
      <c r="E6" s="14" t="s">
        <v>185</v>
      </c>
      <c r="F6" s="24"/>
      <c r="G6" s="11"/>
      <c r="H6" s="9"/>
      <c r="I6" s="9"/>
      <c r="J6" s="9"/>
      <c r="K6" s="9">
        <f t="shared" si="0"/>
        <v>1</v>
      </c>
      <c r="L6" s="9"/>
      <c r="M6" s="9">
        <v>60</v>
      </c>
      <c r="N6" s="12">
        <f t="shared" si="1"/>
        <v>0</v>
      </c>
      <c r="O6" s="13">
        <f t="shared" si="2"/>
        <v>10</v>
      </c>
      <c r="P6" s="14"/>
      <c r="Q6" s="15">
        <f t="shared" si="3"/>
        <v>0</v>
      </c>
      <c r="R6" s="16">
        <f>IF(K6=0,0,M6/1.5)</f>
        <v>40</v>
      </c>
      <c r="S6" s="15">
        <f t="shared" si="4"/>
        <v>40</v>
      </c>
      <c r="T6" s="27"/>
      <c r="U6" s="27"/>
    </row>
    <row r="7" spans="1:21" s="26" customFormat="1" ht="15.95" customHeight="1">
      <c r="A7" s="30"/>
      <c r="B7" s="8" t="s">
        <v>187</v>
      </c>
      <c r="C7" s="9">
        <v>2</v>
      </c>
      <c r="D7" s="10" t="s">
        <v>41</v>
      </c>
      <c r="E7" s="10" t="s">
        <v>9</v>
      </c>
      <c r="F7" s="24"/>
      <c r="G7" s="11"/>
      <c r="H7" s="9"/>
      <c r="I7" s="9"/>
      <c r="J7" s="9"/>
      <c r="K7" s="9">
        <f t="shared" si="0"/>
        <v>1</v>
      </c>
      <c r="L7" s="9">
        <v>30</v>
      </c>
      <c r="M7" s="9"/>
      <c r="N7" s="12">
        <f>L7/K7</f>
        <v>30</v>
      </c>
      <c r="O7" s="13">
        <f t="shared" si="2"/>
        <v>0</v>
      </c>
      <c r="P7" s="14"/>
      <c r="Q7" s="15">
        <f t="shared" si="3"/>
        <v>30</v>
      </c>
      <c r="R7" s="16">
        <f t="shared" ref="R7:R13" si="5">IF(K7=0,0,M7/1.5)</f>
        <v>0</v>
      </c>
      <c r="S7" s="15">
        <f t="shared" si="4"/>
        <v>30</v>
      </c>
      <c r="T7" s="27"/>
      <c r="U7" s="27"/>
    </row>
    <row r="8" spans="1:21" s="26" customFormat="1" ht="15.95" customHeight="1">
      <c r="A8" s="30"/>
      <c r="B8" s="8" t="s">
        <v>188</v>
      </c>
      <c r="C8" s="9">
        <v>2</v>
      </c>
      <c r="D8" s="10" t="s">
        <v>41</v>
      </c>
      <c r="E8" s="10" t="s">
        <v>9</v>
      </c>
      <c r="F8" s="24"/>
      <c r="G8" s="11"/>
      <c r="H8" s="9"/>
      <c r="I8" s="9"/>
      <c r="J8" s="9"/>
      <c r="K8" s="9">
        <f t="shared" si="0"/>
        <v>1</v>
      </c>
      <c r="L8" s="9">
        <v>30</v>
      </c>
      <c r="M8" s="9"/>
      <c r="N8" s="12">
        <f t="shared" si="1"/>
        <v>30</v>
      </c>
      <c r="O8" s="13">
        <f t="shared" si="2"/>
        <v>0</v>
      </c>
      <c r="P8" s="14"/>
      <c r="Q8" s="15">
        <f t="shared" si="3"/>
        <v>30</v>
      </c>
      <c r="R8" s="16">
        <f t="shared" si="5"/>
        <v>0</v>
      </c>
      <c r="S8" s="15">
        <f t="shared" si="4"/>
        <v>30</v>
      </c>
      <c r="T8" s="55"/>
      <c r="U8" s="27"/>
    </row>
    <row r="9" spans="1:21" s="26" customFormat="1" ht="15.95" customHeight="1">
      <c r="A9" s="30"/>
      <c r="B9" s="8" t="s">
        <v>189</v>
      </c>
      <c r="C9" s="9">
        <v>2</v>
      </c>
      <c r="D9" s="10" t="s">
        <v>41</v>
      </c>
      <c r="E9" s="10" t="s">
        <v>9</v>
      </c>
      <c r="F9" s="24"/>
      <c r="G9" s="11"/>
      <c r="H9" s="9"/>
      <c r="I9" s="9"/>
      <c r="J9" s="9"/>
      <c r="K9" s="9">
        <f t="shared" si="0"/>
        <v>1</v>
      </c>
      <c r="L9" s="9">
        <v>30</v>
      </c>
      <c r="M9" s="9"/>
      <c r="N9" s="12">
        <f t="shared" si="1"/>
        <v>30</v>
      </c>
      <c r="O9" s="13"/>
      <c r="P9" s="14"/>
      <c r="Q9" s="15">
        <f t="shared" si="3"/>
        <v>30</v>
      </c>
      <c r="R9" s="16">
        <f t="shared" si="5"/>
        <v>0</v>
      </c>
      <c r="S9" s="15">
        <f t="shared" si="4"/>
        <v>30</v>
      </c>
      <c r="T9" s="55"/>
      <c r="U9" s="27"/>
    </row>
    <row r="10" spans="1:21" s="26" customFormat="1" ht="15.95" customHeight="1">
      <c r="A10" s="30"/>
      <c r="B10" s="8" t="s">
        <v>190</v>
      </c>
      <c r="C10" s="9">
        <v>2</v>
      </c>
      <c r="D10" s="10" t="s">
        <v>41</v>
      </c>
      <c r="E10" s="10" t="s">
        <v>9</v>
      </c>
      <c r="F10" s="24"/>
      <c r="G10" s="11"/>
      <c r="H10" s="9"/>
      <c r="I10" s="9"/>
      <c r="J10" s="9"/>
      <c r="K10" s="9">
        <f t="shared" si="0"/>
        <v>1</v>
      </c>
      <c r="L10" s="9">
        <v>30</v>
      </c>
      <c r="M10" s="9"/>
      <c r="N10" s="12">
        <f t="shared" si="1"/>
        <v>30</v>
      </c>
      <c r="O10" s="13"/>
      <c r="P10" s="14"/>
      <c r="Q10" s="15">
        <f t="shared" si="3"/>
        <v>30</v>
      </c>
      <c r="R10" s="16">
        <f t="shared" si="5"/>
        <v>0</v>
      </c>
      <c r="S10" s="15">
        <f t="shared" si="4"/>
        <v>30</v>
      </c>
      <c r="T10" s="55"/>
      <c r="U10" s="27"/>
    </row>
    <row r="11" spans="1:21" s="26" customFormat="1" ht="15.95" customHeight="1">
      <c r="A11" s="30"/>
      <c r="B11" s="8" t="s">
        <v>191</v>
      </c>
      <c r="C11" s="9">
        <v>2</v>
      </c>
      <c r="D11" s="10" t="s">
        <v>41</v>
      </c>
      <c r="E11" s="10" t="s">
        <v>9</v>
      </c>
      <c r="F11" s="24"/>
      <c r="G11" s="11"/>
      <c r="H11" s="9"/>
      <c r="I11" s="9"/>
      <c r="J11" s="9"/>
      <c r="K11" s="9">
        <f t="shared" si="0"/>
        <v>1</v>
      </c>
      <c r="L11" s="9">
        <v>30</v>
      </c>
      <c r="M11" s="9"/>
      <c r="N11" s="12">
        <f t="shared" si="1"/>
        <v>30</v>
      </c>
      <c r="O11" s="13">
        <f t="shared" si="2"/>
        <v>0</v>
      </c>
      <c r="P11" s="14"/>
      <c r="Q11" s="15">
        <f t="shared" si="3"/>
        <v>30</v>
      </c>
      <c r="R11" s="16">
        <f t="shared" si="5"/>
        <v>0</v>
      </c>
      <c r="S11" s="15">
        <f t="shared" si="4"/>
        <v>30</v>
      </c>
      <c r="T11" s="55"/>
      <c r="U11" s="27"/>
    </row>
    <row r="12" spans="1:21" s="26" customFormat="1" ht="15.95" customHeight="1">
      <c r="A12" s="30"/>
      <c r="B12" s="8" t="s">
        <v>192</v>
      </c>
      <c r="C12" s="9">
        <v>2</v>
      </c>
      <c r="D12" s="10" t="s">
        <v>41</v>
      </c>
      <c r="E12" s="10" t="s">
        <v>9</v>
      </c>
      <c r="F12" s="24"/>
      <c r="G12" s="11"/>
      <c r="H12" s="9"/>
      <c r="I12" s="9"/>
      <c r="J12" s="9"/>
      <c r="K12" s="9">
        <f t="shared" si="0"/>
        <v>1</v>
      </c>
      <c r="L12" s="9">
        <v>30</v>
      </c>
      <c r="M12" s="9"/>
      <c r="N12" s="12">
        <f t="shared" si="1"/>
        <v>30</v>
      </c>
      <c r="O12" s="13">
        <f t="shared" si="2"/>
        <v>0</v>
      </c>
      <c r="P12" s="14"/>
      <c r="Q12" s="15">
        <f t="shared" si="3"/>
        <v>30</v>
      </c>
      <c r="R12" s="16">
        <f t="shared" si="5"/>
        <v>0</v>
      </c>
      <c r="S12" s="15">
        <f t="shared" si="4"/>
        <v>30</v>
      </c>
      <c r="T12" s="55"/>
      <c r="U12" s="27"/>
    </row>
    <row r="13" spans="1:21" s="26" customFormat="1" ht="15.95" customHeight="1">
      <c r="A13" s="30"/>
      <c r="B13" s="8" t="s">
        <v>181</v>
      </c>
      <c r="C13" s="9">
        <v>2</v>
      </c>
      <c r="D13" s="10" t="s">
        <v>41</v>
      </c>
      <c r="E13" s="14" t="s">
        <v>118</v>
      </c>
      <c r="F13" s="11"/>
      <c r="G13" s="11"/>
      <c r="H13" s="9"/>
      <c r="I13" s="9"/>
      <c r="J13" s="9"/>
      <c r="K13" s="9">
        <f t="shared" si="0"/>
        <v>1</v>
      </c>
      <c r="L13" s="9">
        <v>45</v>
      </c>
      <c r="M13" s="9"/>
      <c r="N13" s="12">
        <f t="shared" si="1"/>
        <v>45</v>
      </c>
      <c r="O13" s="13">
        <f t="shared" si="2"/>
        <v>0</v>
      </c>
      <c r="P13" s="14"/>
      <c r="Q13" s="15">
        <f t="shared" si="3"/>
        <v>45</v>
      </c>
      <c r="R13" s="16">
        <f t="shared" si="5"/>
        <v>0</v>
      </c>
      <c r="S13" s="15">
        <f t="shared" si="4"/>
        <v>45</v>
      </c>
      <c r="T13" s="110"/>
    </row>
    <row r="14" spans="1:21" s="26" customFormat="1" ht="15.95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1">
        <f>SUM(S2:S13)*0.1+SUM(S2:S13)</f>
        <v>467.5</v>
      </c>
      <c r="T14" s="92">
        <v>392</v>
      </c>
      <c r="U14" s="93">
        <f>S14-T14</f>
        <v>75.5</v>
      </c>
    </row>
    <row r="15" spans="1:21" s="27" customFormat="1" ht="25.5">
      <c r="A15" s="3" t="s">
        <v>15</v>
      </c>
      <c r="B15" s="3" t="s">
        <v>16</v>
      </c>
      <c r="C15" s="4" t="s">
        <v>183</v>
      </c>
      <c r="D15" s="3" t="s">
        <v>17</v>
      </c>
      <c r="E15" s="3" t="s">
        <v>18</v>
      </c>
      <c r="F15" s="3" t="s">
        <v>19</v>
      </c>
      <c r="G15" s="3" t="s">
        <v>20</v>
      </c>
      <c r="H15" s="4" t="s">
        <v>1</v>
      </c>
      <c r="I15" s="3" t="s">
        <v>21</v>
      </c>
      <c r="J15" s="3" t="s">
        <v>22</v>
      </c>
      <c r="K15" s="4" t="s">
        <v>2</v>
      </c>
      <c r="L15" s="3" t="s">
        <v>33</v>
      </c>
      <c r="M15" s="3" t="s">
        <v>34</v>
      </c>
      <c r="N15" s="5" t="s">
        <v>3</v>
      </c>
      <c r="O15" s="5" t="s">
        <v>4</v>
      </c>
      <c r="P15" s="4" t="s">
        <v>32</v>
      </c>
      <c r="Q15" s="3" t="s">
        <v>5</v>
      </c>
      <c r="R15" s="3" t="s">
        <v>6</v>
      </c>
      <c r="S15" s="6" t="s">
        <v>7</v>
      </c>
      <c r="T15" s="53" t="s">
        <v>105</v>
      </c>
      <c r="U15" s="54" t="s">
        <v>106</v>
      </c>
    </row>
    <row r="16" spans="1:21" s="26" customFormat="1" ht="15.95" customHeight="1">
      <c r="A16" s="30"/>
      <c r="B16" s="8" t="s">
        <v>193</v>
      </c>
      <c r="C16" s="9">
        <v>1</v>
      </c>
      <c r="D16" s="10" t="s">
        <v>24</v>
      </c>
      <c r="E16" s="29" t="s">
        <v>118</v>
      </c>
      <c r="F16" s="11"/>
      <c r="G16" s="11"/>
      <c r="H16" s="9"/>
      <c r="I16" s="9">
        <v>1</v>
      </c>
      <c r="J16" s="9">
        <v>15</v>
      </c>
      <c r="K16" s="9">
        <f t="shared" ref="K16:K21" si="6">J16-I16+1</f>
        <v>15</v>
      </c>
      <c r="L16" s="9">
        <v>45</v>
      </c>
      <c r="M16" s="9"/>
      <c r="N16" s="12">
        <f t="shared" ref="N16:N21" si="7">L16/K16</f>
        <v>3</v>
      </c>
      <c r="O16" s="13">
        <f t="shared" ref="O16:O21" si="8">M16/5</f>
        <v>0</v>
      </c>
      <c r="P16" s="14"/>
      <c r="Q16" s="15">
        <f t="shared" ref="Q16:Q21" si="9">IF(K16=0,0,L16)</f>
        <v>45</v>
      </c>
      <c r="R16" s="16">
        <f t="shared" ref="R16:R21" si="10">IF(K16=0,0,M16/1.5)</f>
        <v>0</v>
      </c>
      <c r="S16" s="15">
        <f t="shared" ref="S16:S21" si="11">P16+Q16+R16</f>
        <v>45</v>
      </c>
      <c r="T16" s="27"/>
      <c r="U16" s="27"/>
    </row>
    <row r="17" spans="1:21" s="26" customFormat="1" ht="15.95" customHeight="1">
      <c r="A17" s="30"/>
      <c r="B17" s="8" t="s">
        <v>194</v>
      </c>
      <c r="C17" s="9">
        <v>1</v>
      </c>
      <c r="D17" s="10" t="s">
        <v>24</v>
      </c>
      <c r="E17" s="29" t="s">
        <v>118</v>
      </c>
      <c r="F17" s="11"/>
      <c r="G17" s="11"/>
      <c r="H17" s="9"/>
      <c r="I17" s="9">
        <v>1</v>
      </c>
      <c r="J17" s="9">
        <v>15</v>
      </c>
      <c r="K17" s="9">
        <f t="shared" si="6"/>
        <v>15</v>
      </c>
      <c r="L17" s="9">
        <v>45</v>
      </c>
      <c r="M17" s="9"/>
      <c r="N17" s="12">
        <f t="shared" si="7"/>
        <v>3</v>
      </c>
      <c r="O17" s="13">
        <f t="shared" si="8"/>
        <v>0</v>
      </c>
      <c r="P17" s="14"/>
      <c r="Q17" s="15">
        <f t="shared" si="9"/>
        <v>45</v>
      </c>
      <c r="R17" s="16">
        <f t="shared" si="10"/>
        <v>0</v>
      </c>
      <c r="S17" s="15">
        <f t="shared" si="11"/>
        <v>45</v>
      </c>
      <c r="T17" s="27"/>
      <c r="U17" s="27"/>
    </row>
    <row r="18" spans="1:21" s="26" customFormat="1" ht="15.95" customHeight="1">
      <c r="A18" s="30"/>
      <c r="B18" s="8" t="s">
        <v>182</v>
      </c>
      <c r="C18" s="9">
        <v>1</v>
      </c>
      <c r="D18" s="10" t="s">
        <v>24</v>
      </c>
      <c r="E18" s="29" t="s">
        <v>118</v>
      </c>
      <c r="F18" s="11"/>
      <c r="G18" s="11"/>
      <c r="H18" s="9"/>
      <c r="I18" s="9">
        <v>1</v>
      </c>
      <c r="J18" s="9">
        <v>15</v>
      </c>
      <c r="K18" s="9">
        <f t="shared" si="6"/>
        <v>15</v>
      </c>
      <c r="L18" s="9">
        <v>30</v>
      </c>
      <c r="M18" s="9"/>
      <c r="N18" s="12">
        <f t="shared" si="7"/>
        <v>2</v>
      </c>
      <c r="O18" s="13">
        <f t="shared" si="8"/>
        <v>0</v>
      </c>
      <c r="P18" s="14"/>
      <c r="Q18" s="15">
        <f t="shared" si="9"/>
        <v>30</v>
      </c>
      <c r="R18" s="16">
        <f t="shared" si="10"/>
        <v>0</v>
      </c>
      <c r="S18" s="15">
        <f t="shared" si="11"/>
        <v>30</v>
      </c>
      <c r="T18" s="27"/>
      <c r="U18" s="27"/>
    </row>
    <row r="19" spans="1:21" s="26" customFormat="1" ht="15.95" customHeight="1">
      <c r="A19" s="30"/>
      <c r="B19" s="8" t="s">
        <v>195</v>
      </c>
      <c r="C19" s="9">
        <v>2</v>
      </c>
      <c r="D19" s="10" t="s">
        <v>24</v>
      </c>
      <c r="E19" s="29" t="s">
        <v>196</v>
      </c>
      <c r="F19" s="11"/>
      <c r="G19" s="11"/>
      <c r="H19" s="9"/>
      <c r="I19" s="9">
        <v>1</v>
      </c>
      <c r="J19" s="9">
        <v>15</v>
      </c>
      <c r="K19" s="9">
        <f t="shared" si="6"/>
        <v>15</v>
      </c>
      <c r="L19" s="9">
        <v>30</v>
      </c>
      <c r="M19" s="9"/>
      <c r="N19" s="12">
        <f t="shared" si="7"/>
        <v>2</v>
      </c>
      <c r="O19" s="13">
        <f t="shared" si="8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  <c r="T19" s="27"/>
      <c r="U19" s="27"/>
    </row>
    <row r="20" spans="1:21" s="26" customFormat="1" ht="15.95" customHeight="1">
      <c r="A20" s="30"/>
      <c r="B20" s="8" t="s">
        <v>184</v>
      </c>
      <c r="C20" s="9">
        <v>2</v>
      </c>
      <c r="D20" s="10" t="s">
        <v>24</v>
      </c>
      <c r="E20" s="29" t="s">
        <v>197</v>
      </c>
      <c r="F20" s="11"/>
      <c r="G20" s="11"/>
      <c r="H20" s="9"/>
      <c r="I20" s="9">
        <v>1</v>
      </c>
      <c r="J20" s="9">
        <v>15</v>
      </c>
      <c r="K20" s="9">
        <f t="shared" si="6"/>
        <v>15</v>
      </c>
      <c r="L20" s="9"/>
      <c r="M20" s="9">
        <v>60</v>
      </c>
      <c r="N20" s="12">
        <f t="shared" si="7"/>
        <v>0</v>
      </c>
      <c r="O20" s="13">
        <f t="shared" si="8"/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  <c r="T20" s="27"/>
      <c r="U20" s="27"/>
    </row>
    <row r="21" spans="1:21" s="26" customFormat="1" ht="15.95" customHeight="1">
      <c r="A21" s="30"/>
      <c r="B21" s="8" t="s">
        <v>186</v>
      </c>
      <c r="C21" s="9">
        <v>2</v>
      </c>
      <c r="D21" s="10" t="s">
        <v>24</v>
      </c>
      <c r="E21" s="29" t="s">
        <v>197</v>
      </c>
      <c r="F21" s="11"/>
      <c r="G21" s="11"/>
      <c r="H21" s="9"/>
      <c r="I21" s="9">
        <v>1</v>
      </c>
      <c r="J21" s="9">
        <v>15</v>
      </c>
      <c r="K21" s="9">
        <f t="shared" si="6"/>
        <v>15</v>
      </c>
      <c r="L21" s="9"/>
      <c r="M21" s="9">
        <v>60</v>
      </c>
      <c r="N21" s="12">
        <f t="shared" si="7"/>
        <v>0</v>
      </c>
      <c r="O21" s="13">
        <f t="shared" si="8"/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  <c r="T21" s="27"/>
      <c r="U21" s="27"/>
    </row>
    <row r="22" spans="1:21" s="27" customFormat="1" ht="18.75">
      <c r="A22" s="30"/>
      <c r="B22" s="8"/>
      <c r="C22" s="9"/>
      <c r="D22" s="10"/>
      <c r="E22" s="10"/>
      <c r="F22" s="11"/>
      <c r="G22" s="11"/>
      <c r="H22" s="9"/>
      <c r="I22" s="9"/>
      <c r="J22" s="9"/>
      <c r="K22" s="9"/>
      <c r="L22" s="9"/>
      <c r="M22" s="9"/>
      <c r="N22" s="12"/>
      <c r="O22" s="13"/>
      <c r="P22" s="14"/>
      <c r="Q22" s="15"/>
      <c r="R22" s="15" t="s">
        <v>107</v>
      </c>
      <c r="S22" s="91">
        <f>SUM(S16:S21)*0.1+SUM(S16:S21)</f>
        <v>253</v>
      </c>
      <c r="T22" s="92">
        <v>191</v>
      </c>
      <c r="U22" s="93">
        <f>S22-T22</f>
        <v>62</v>
      </c>
    </row>
    <row r="23" spans="1:21" s="27" customFormat="1" ht="25.5">
      <c r="A23" s="3" t="s">
        <v>15</v>
      </c>
      <c r="B23" s="3" t="s">
        <v>16</v>
      </c>
      <c r="C23" s="4" t="s">
        <v>183</v>
      </c>
      <c r="D23" s="3" t="s">
        <v>17</v>
      </c>
      <c r="E23" s="3" t="s">
        <v>18</v>
      </c>
      <c r="F23" s="3" t="s">
        <v>19</v>
      </c>
      <c r="G23" s="3" t="s">
        <v>20</v>
      </c>
      <c r="H23" s="4" t="s">
        <v>1</v>
      </c>
      <c r="I23" s="3" t="s">
        <v>21</v>
      </c>
      <c r="J23" s="3" t="s">
        <v>22</v>
      </c>
      <c r="K23" s="4" t="s">
        <v>2</v>
      </c>
      <c r="L23" s="3" t="s">
        <v>33</v>
      </c>
      <c r="M23" s="3" t="s">
        <v>34</v>
      </c>
      <c r="N23" s="5" t="s">
        <v>3</v>
      </c>
      <c r="O23" s="5" t="s">
        <v>4</v>
      </c>
      <c r="P23" s="4" t="s">
        <v>32</v>
      </c>
      <c r="Q23" s="3" t="s">
        <v>5</v>
      </c>
      <c r="R23" s="3" t="s">
        <v>6</v>
      </c>
      <c r="S23" s="6" t="s">
        <v>7</v>
      </c>
      <c r="T23" s="84" t="s">
        <v>105</v>
      </c>
      <c r="U23" s="84" t="s">
        <v>106</v>
      </c>
    </row>
    <row r="24" spans="1:21" s="27" customFormat="1">
      <c r="A24" s="7"/>
      <c r="B24" s="8" t="s">
        <v>201</v>
      </c>
      <c r="C24" s="9">
        <v>1</v>
      </c>
      <c r="D24" s="8" t="s">
        <v>11</v>
      </c>
      <c r="E24" s="36" t="s">
        <v>119</v>
      </c>
      <c r="F24" s="11"/>
      <c r="G24" s="11"/>
      <c r="H24" s="9"/>
      <c r="I24" s="9">
        <v>2</v>
      </c>
      <c r="J24" s="9">
        <v>16</v>
      </c>
      <c r="K24" s="9">
        <f t="shared" ref="K24:K30" si="12">J24-I24+1</f>
        <v>15</v>
      </c>
      <c r="L24" s="9">
        <v>270</v>
      </c>
      <c r="M24" s="9"/>
      <c r="N24" s="12">
        <f t="shared" ref="N24:N30" si="13">L24/K24</f>
        <v>18</v>
      </c>
      <c r="O24" s="13">
        <f>M24/6</f>
        <v>0</v>
      </c>
      <c r="P24" s="14"/>
      <c r="Q24" s="15">
        <v>270</v>
      </c>
      <c r="R24" s="16">
        <f>IF(K24=0,0,M24/1.5)</f>
        <v>0</v>
      </c>
      <c r="S24" s="13">
        <f t="shared" ref="S24:S30" si="14">P24+Q24+R24</f>
        <v>270</v>
      </c>
    </row>
    <row r="25" spans="1:21" s="27" customFormat="1">
      <c r="A25" s="30"/>
      <c r="B25" s="8" t="s">
        <v>182</v>
      </c>
      <c r="C25" s="9">
        <v>1</v>
      </c>
      <c r="D25" s="8" t="s">
        <v>11</v>
      </c>
      <c r="E25" s="10" t="s">
        <v>117</v>
      </c>
      <c r="F25" s="11"/>
      <c r="G25" s="11"/>
      <c r="H25" s="9"/>
      <c r="I25" s="9">
        <v>1</v>
      </c>
      <c r="J25" s="9">
        <v>15</v>
      </c>
      <c r="K25" s="9">
        <f t="shared" si="12"/>
        <v>15</v>
      </c>
      <c r="L25" s="9">
        <v>45</v>
      </c>
      <c r="M25" s="9"/>
      <c r="N25" s="12">
        <f t="shared" si="13"/>
        <v>3</v>
      </c>
      <c r="O25" s="13">
        <f>M25/5</f>
        <v>0</v>
      </c>
      <c r="P25" s="14"/>
      <c r="Q25" s="15">
        <f>IF(K25=0,0,L25)</f>
        <v>45</v>
      </c>
      <c r="R25" s="16">
        <f>IF(K25=0,0,M25/1.5)</f>
        <v>0</v>
      </c>
      <c r="S25" s="15">
        <f t="shared" si="14"/>
        <v>45</v>
      </c>
    </row>
    <row r="26" spans="1:21" s="48" customFormat="1">
      <c r="A26" s="106"/>
      <c r="B26" s="46" t="s">
        <v>182</v>
      </c>
      <c r="C26" s="47">
        <v>2</v>
      </c>
      <c r="D26" s="46" t="s">
        <v>11</v>
      </c>
      <c r="E26" s="100" t="s">
        <v>203</v>
      </c>
      <c r="F26" s="49"/>
      <c r="G26" s="49"/>
      <c r="H26" s="47"/>
      <c r="I26" s="47">
        <v>2</v>
      </c>
      <c r="J26" s="47">
        <v>16</v>
      </c>
      <c r="K26" s="47">
        <f t="shared" si="12"/>
        <v>15</v>
      </c>
      <c r="L26" s="47"/>
      <c r="M26" s="47">
        <v>60</v>
      </c>
      <c r="N26" s="50">
        <f t="shared" si="13"/>
        <v>0</v>
      </c>
      <c r="O26" s="51">
        <v>0</v>
      </c>
      <c r="Q26" s="15"/>
      <c r="R26" s="16">
        <f>IF(K26=0,0,M26/1.5)</f>
        <v>40</v>
      </c>
      <c r="S26" s="52">
        <f t="shared" si="14"/>
        <v>40</v>
      </c>
    </row>
    <row r="27" spans="1:21" s="48" customFormat="1">
      <c r="A27" s="106"/>
      <c r="B27" s="46" t="s">
        <v>202</v>
      </c>
      <c r="C27" s="47">
        <v>2</v>
      </c>
      <c r="D27" s="46" t="s">
        <v>11</v>
      </c>
      <c r="E27" s="100" t="s">
        <v>197</v>
      </c>
      <c r="F27" s="49"/>
      <c r="G27" s="49"/>
      <c r="H27" s="47"/>
      <c r="I27" s="47">
        <v>2</v>
      </c>
      <c r="J27" s="47">
        <v>16</v>
      </c>
      <c r="K27" s="47">
        <f t="shared" si="12"/>
        <v>15</v>
      </c>
      <c r="L27" s="47"/>
      <c r="M27" s="47">
        <v>60</v>
      </c>
      <c r="N27" s="50">
        <f t="shared" si="13"/>
        <v>0</v>
      </c>
      <c r="O27" s="51">
        <v>0</v>
      </c>
      <c r="Q27" s="15"/>
      <c r="R27" s="16">
        <f>IF(K27=0,0,M27/1.5)</f>
        <v>40</v>
      </c>
      <c r="S27" s="52">
        <f t="shared" si="14"/>
        <v>40</v>
      </c>
    </row>
    <row r="28" spans="1:21" s="27" customFormat="1">
      <c r="A28" s="7"/>
      <c r="B28" s="8" t="s">
        <v>198</v>
      </c>
      <c r="C28" s="9">
        <v>2</v>
      </c>
      <c r="D28" s="8" t="s">
        <v>11</v>
      </c>
      <c r="E28" s="36" t="s">
        <v>197</v>
      </c>
      <c r="F28" s="11"/>
      <c r="G28" s="11"/>
      <c r="H28" s="9"/>
      <c r="I28" s="9">
        <v>1</v>
      </c>
      <c r="J28" s="9">
        <v>15</v>
      </c>
      <c r="K28" s="9">
        <f t="shared" si="12"/>
        <v>15</v>
      </c>
      <c r="L28" s="9"/>
      <c r="M28" s="47">
        <v>60</v>
      </c>
      <c r="N28" s="12">
        <f t="shared" si="13"/>
        <v>0</v>
      </c>
      <c r="O28" s="13">
        <f>M28/5</f>
        <v>12</v>
      </c>
      <c r="P28" s="14"/>
      <c r="Q28" s="15"/>
      <c r="R28" s="16">
        <f>IF(K28=0,0,M28/1.5)</f>
        <v>40</v>
      </c>
      <c r="S28" s="52">
        <f t="shared" si="14"/>
        <v>40</v>
      </c>
    </row>
    <row r="29" spans="1:21" s="27" customFormat="1">
      <c r="A29" s="7"/>
      <c r="B29" s="8" t="s">
        <v>180</v>
      </c>
      <c r="C29" s="9">
        <v>2</v>
      </c>
      <c r="D29" s="8" t="s">
        <v>11</v>
      </c>
      <c r="E29" s="36" t="s">
        <v>199</v>
      </c>
      <c r="F29" s="11"/>
      <c r="G29" s="11"/>
      <c r="H29" s="9"/>
      <c r="I29" s="9">
        <v>1</v>
      </c>
      <c r="J29" s="9">
        <v>15</v>
      </c>
      <c r="K29" s="9">
        <f t="shared" si="12"/>
        <v>15</v>
      </c>
      <c r="L29" s="9"/>
      <c r="M29" s="47"/>
      <c r="N29" s="12">
        <f t="shared" si="13"/>
        <v>0</v>
      </c>
      <c r="O29" s="13">
        <f>M29/6</f>
        <v>0</v>
      </c>
      <c r="P29" s="14"/>
      <c r="Q29" s="15">
        <v>30</v>
      </c>
      <c r="R29" s="16"/>
      <c r="S29" s="15">
        <f t="shared" si="14"/>
        <v>30</v>
      </c>
    </row>
    <row r="30" spans="1:21" s="27" customFormat="1">
      <c r="A30" s="7"/>
      <c r="B30" s="8" t="s">
        <v>194</v>
      </c>
      <c r="C30" s="9">
        <v>2</v>
      </c>
      <c r="D30" s="8" t="s">
        <v>11</v>
      </c>
      <c r="E30" s="36" t="s">
        <v>199</v>
      </c>
      <c r="F30" s="11"/>
      <c r="G30" s="11"/>
      <c r="H30" s="9"/>
      <c r="I30" s="9">
        <v>1</v>
      </c>
      <c r="J30" s="9">
        <v>15</v>
      </c>
      <c r="K30" s="9">
        <f t="shared" si="12"/>
        <v>15</v>
      </c>
      <c r="L30" s="9"/>
      <c r="M30" s="47"/>
      <c r="N30" s="12">
        <f t="shared" si="13"/>
        <v>0</v>
      </c>
      <c r="O30" s="13">
        <f>M30/6</f>
        <v>0</v>
      </c>
      <c r="P30" s="14"/>
      <c r="Q30" s="15">
        <v>30</v>
      </c>
      <c r="R30" s="16"/>
      <c r="S30" s="15">
        <f t="shared" si="14"/>
        <v>30</v>
      </c>
    </row>
    <row r="31" spans="1:21" s="27" customFormat="1" ht="18.75">
      <c r="A31" s="7"/>
      <c r="B31" s="8"/>
      <c r="C31" s="9"/>
      <c r="D31" s="8"/>
      <c r="E31" s="36"/>
      <c r="F31" s="11"/>
      <c r="G31" s="11"/>
      <c r="H31" s="9"/>
      <c r="I31" s="9"/>
      <c r="J31" s="9"/>
      <c r="K31" s="9"/>
      <c r="L31" s="9"/>
      <c r="M31" s="9"/>
      <c r="N31" s="12"/>
      <c r="O31" s="13"/>
      <c r="P31" s="14"/>
      <c r="Q31" s="15"/>
      <c r="R31" s="15" t="s">
        <v>107</v>
      </c>
      <c r="S31" s="91">
        <f>SUM(S24:S30)*0.1+SUM(S24:S30)</f>
        <v>544.5</v>
      </c>
      <c r="T31" s="93">
        <v>446</v>
      </c>
      <c r="U31" s="93">
        <f>S31-T31</f>
        <v>98.5</v>
      </c>
    </row>
    <row r="32" spans="1:21" s="27" customFormat="1" ht="25.5">
      <c r="A32" s="3" t="s">
        <v>15</v>
      </c>
      <c r="B32" s="3" t="s">
        <v>16</v>
      </c>
      <c r="C32" s="4" t="s">
        <v>183</v>
      </c>
      <c r="D32" s="3" t="s">
        <v>17</v>
      </c>
      <c r="E32" s="3" t="s">
        <v>18</v>
      </c>
      <c r="F32" s="3" t="s">
        <v>19</v>
      </c>
      <c r="G32" s="3" t="s">
        <v>20</v>
      </c>
      <c r="H32" s="4" t="s">
        <v>1</v>
      </c>
      <c r="I32" s="3" t="s">
        <v>21</v>
      </c>
      <c r="J32" s="3" t="s">
        <v>22</v>
      </c>
      <c r="K32" s="4" t="s">
        <v>2</v>
      </c>
      <c r="L32" s="3" t="s">
        <v>33</v>
      </c>
      <c r="M32" s="3" t="s">
        <v>34</v>
      </c>
      <c r="N32" s="5" t="s">
        <v>3</v>
      </c>
      <c r="O32" s="5" t="s">
        <v>4</v>
      </c>
      <c r="P32" s="4" t="s">
        <v>32</v>
      </c>
      <c r="Q32" s="3" t="s">
        <v>5</v>
      </c>
      <c r="R32" s="3" t="s">
        <v>6</v>
      </c>
      <c r="S32" s="6" t="s">
        <v>7</v>
      </c>
      <c r="T32" s="84" t="s">
        <v>105</v>
      </c>
      <c r="U32" s="84" t="s">
        <v>106</v>
      </c>
    </row>
    <row r="33" spans="1:21" s="27" customFormat="1">
      <c r="A33" s="30"/>
      <c r="B33" s="8" t="s">
        <v>56</v>
      </c>
      <c r="C33" s="9">
        <v>1</v>
      </c>
      <c r="D33" s="8" t="s">
        <v>13</v>
      </c>
      <c r="E33" s="10" t="s">
        <v>117</v>
      </c>
      <c r="F33" s="11"/>
      <c r="G33" s="11"/>
      <c r="H33" s="9"/>
      <c r="I33" s="9">
        <v>1</v>
      </c>
      <c r="J33" s="9">
        <v>15</v>
      </c>
      <c r="K33" s="9">
        <f t="shared" ref="K33:K40" si="15">J33-I33+1</f>
        <v>15</v>
      </c>
      <c r="L33" s="9">
        <v>45</v>
      </c>
      <c r="M33" s="9"/>
      <c r="N33" s="12">
        <f t="shared" ref="N33:N43" si="16">L33/K33</f>
        <v>3</v>
      </c>
      <c r="O33" s="13">
        <f t="shared" ref="O33:O40" si="17">M33/5</f>
        <v>0</v>
      </c>
      <c r="P33" s="14"/>
      <c r="Q33" s="15">
        <f>IF(K33=0,0,L33)</f>
        <v>45</v>
      </c>
      <c r="R33" s="16">
        <f>IF(K33=0,0,M33/1.5)</f>
        <v>0</v>
      </c>
      <c r="S33" s="15">
        <f>P33+Q33+R33</f>
        <v>45</v>
      </c>
      <c r="T33" s="55"/>
    </row>
    <row r="34" spans="1:21" s="27" customFormat="1">
      <c r="A34" s="30"/>
      <c r="B34" s="8" t="s">
        <v>57</v>
      </c>
      <c r="C34" s="9">
        <v>1</v>
      </c>
      <c r="D34" s="10" t="s">
        <v>13</v>
      </c>
      <c r="E34" s="10" t="s">
        <v>117</v>
      </c>
      <c r="F34" s="11"/>
      <c r="G34" s="11"/>
      <c r="H34" s="9"/>
      <c r="I34" s="9">
        <v>1</v>
      </c>
      <c r="J34" s="9">
        <v>15</v>
      </c>
      <c r="K34" s="9">
        <f t="shared" si="15"/>
        <v>15</v>
      </c>
      <c r="L34" s="9">
        <v>45</v>
      </c>
      <c r="M34" s="9"/>
      <c r="N34" s="12">
        <f t="shared" si="16"/>
        <v>3</v>
      </c>
      <c r="O34" s="13">
        <f t="shared" si="17"/>
        <v>0</v>
      </c>
      <c r="P34" s="14"/>
      <c r="Q34" s="15">
        <f>IF(K34=0,0,L34)</f>
        <v>45</v>
      </c>
      <c r="R34" s="16">
        <f>IF(K34=0,0,M34/1.5)</f>
        <v>0</v>
      </c>
      <c r="S34" s="15">
        <f>P34+Q34+R34</f>
        <v>45</v>
      </c>
    </row>
    <row r="35" spans="1:21" s="27" customFormat="1">
      <c r="A35" s="30"/>
      <c r="B35" s="8" t="s">
        <v>200</v>
      </c>
      <c r="C35" s="9">
        <v>1</v>
      </c>
      <c r="D35" s="8" t="s">
        <v>13</v>
      </c>
      <c r="E35" s="10" t="s">
        <v>117</v>
      </c>
      <c r="F35" s="11"/>
      <c r="G35" s="11"/>
      <c r="H35" s="9"/>
      <c r="I35" s="9">
        <v>1</v>
      </c>
      <c r="J35" s="9">
        <v>15</v>
      </c>
      <c r="K35" s="9">
        <f t="shared" si="15"/>
        <v>15</v>
      </c>
      <c r="L35" s="9">
        <v>30</v>
      </c>
      <c r="M35" s="9"/>
      <c r="N35" s="12">
        <f t="shared" si="16"/>
        <v>2</v>
      </c>
      <c r="O35" s="13">
        <f t="shared" si="17"/>
        <v>0</v>
      </c>
      <c r="P35" s="14"/>
      <c r="Q35" s="15">
        <f t="shared" ref="Q35:Q42" si="18">IF(K35=0,0,L35)</f>
        <v>30</v>
      </c>
      <c r="R35" s="16">
        <f t="shared" ref="R35:R42" si="19">IF(K35=0,0,M35/1.5)</f>
        <v>0</v>
      </c>
      <c r="S35" s="15">
        <f t="shared" ref="S35:S42" si="20">P35+Q35+R35</f>
        <v>30</v>
      </c>
    </row>
    <row r="36" spans="1:21" s="27" customFormat="1">
      <c r="A36" s="30"/>
      <c r="B36" s="8" t="s">
        <v>228</v>
      </c>
      <c r="C36" s="9">
        <v>1</v>
      </c>
      <c r="D36" s="8" t="s">
        <v>13</v>
      </c>
      <c r="E36" s="36" t="s">
        <v>97</v>
      </c>
      <c r="F36" s="11"/>
      <c r="G36" s="11"/>
      <c r="H36" s="9"/>
      <c r="I36" s="9">
        <v>1</v>
      </c>
      <c r="J36" s="9">
        <v>15</v>
      </c>
      <c r="K36" s="9">
        <f>J36-I36+1</f>
        <v>15</v>
      </c>
      <c r="L36" s="9">
        <v>30</v>
      </c>
      <c r="M36" s="9"/>
      <c r="N36" s="12">
        <f t="shared" ref="N36" si="21">L36/K36</f>
        <v>2</v>
      </c>
      <c r="O36" s="13">
        <f>M36/5</f>
        <v>0</v>
      </c>
      <c r="P36" s="14"/>
      <c r="Q36" s="15">
        <f>IF(K36=0,0,L36)</f>
        <v>30</v>
      </c>
      <c r="R36" s="16">
        <f>IF(K36=0,0,M36/1.5)</f>
        <v>0</v>
      </c>
      <c r="S36" s="15">
        <f>P36+Q36+R36</f>
        <v>30</v>
      </c>
    </row>
    <row r="37" spans="1:21" s="27" customFormat="1">
      <c r="A37" s="30"/>
      <c r="B37" s="8" t="s">
        <v>56</v>
      </c>
      <c r="C37" s="9">
        <v>2</v>
      </c>
      <c r="D37" s="8" t="s">
        <v>13</v>
      </c>
      <c r="E37" s="10" t="s">
        <v>204</v>
      </c>
      <c r="F37" s="11"/>
      <c r="G37" s="11"/>
      <c r="H37" s="9"/>
      <c r="I37" s="9">
        <v>1</v>
      </c>
      <c r="J37" s="9">
        <v>15</v>
      </c>
      <c r="K37" s="9">
        <f t="shared" si="15"/>
        <v>15</v>
      </c>
      <c r="L37" s="9">
        <v>45</v>
      </c>
      <c r="M37" s="9"/>
      <c r="N37" s="12">
        <f t="shared" si="16"/>
        <v>3</v>
      </c>
      <c r="O37" s="13">
        <f t="shared" si="17"/>
        <v>0</v>
      </c>
      <c r="P37" s="14"/>
      <c r="Q37" s="15">
        <f t="shared" si="18"/>
        <v>45</v>
      </c>
      <c r="R37" s="16">
        <f t="shared" si="19"/>
        <v>0</v>
      </c>
      <c r="S37" s="15">
        <f t="shared" si="20"/>
        <v>45</v>
      </c>
      <c r="T37" s="55"/>
    </row>
    <row r="38" spans="1:21" s="27" customFormat="1">
      <c r="A38" s="30"/>
      <c r="B38" s="8" t="s">
        <v>57</v>
      </c>
      <c r="C38" s="9">
        <v>2</v>
      </c>
      <c r="D38" s="10" t="s">
        <v>13</v>
      </c>
      <c r="E38" s="10" t="s">
        <v>204</v>
      </c>
      <c r="F38" s="11"/>
      <c r="G38" s="11"/>
      <c r="H38" s="9"/>
      <c r="I38" s="9">
        <v>1</v>
      </c>
      <c r="J38" s="9">
        <v>15</v>
      </c>
      <c r="K38" s="9">
        <f t="shared" si="15"/>
        <v>15</v>
      </c>
      <c r="L38" s="9">
        <v>45</v>
      </c>
      <c r="M38" s="9"/>
      <c r="N38" s="12">
        <f t="shared" si="16"/>
        <v>3</v>
      </c>
      <c r="O38" s="13">
        <f t="shared" si="17"/>
        <v>0</v>
      </c>
      <c r="P38" s="14"/>
      <c r="Q38" s="15">
        <f t="shared" si="18"/>
        <v>45</v>
      </c>
      <c r="R38" s="16">
        <f t="shared" si="19"/>
        <v>0</v>
      </c>
      <c r="S38" s="15">
        <f t="shared" si="20"/>
        <v>45</v>
      </c>
    </row>
    <row r="39" spans="1:21" s="27" customFormat="1">
      <c r="A39" s="30"/>
      <c r="B39" s="8" t="s">
        <v>205</v>
      </c>
      <c r="C39" s="9">
        <v>2</v>
      </c>
      <c r="D39" s="8" t="s">
        <v>13</v>
      </c>
      <c r="E39" s="10" t="s">
        <v>117</v>
      </c>
      <c r="F39" s="11"/>
      <c r="G39" s="11"/>
      <c r="H39" s="9"/>
      <c r="I39" s="9">
        <v>1</v>
      </c>
      <c r="J39" s="9">
        <v>15</v>
      </c>
      <c r="K39" s="9">
        <f t="shared" si="15"/>
        <v>15</v>
      </c>
      <c r="L39" s="9">
        <v>30</v>
      </c>
      <c r="M39" s="9"/>
      <c r="N39" s="12">
        <f t="shared" si="16"/>
        <v>2</v>
      </c>
      <c r="O39" s="13">
        <f t="shared" si="17"/>
        <v>0</v>
      </c>
      <c r="P39" s="14"/>
      <c r="Q39" s="15">
        <f t="shared" si="18"/>
        <v>30</v>
      </c>
      <c r="R39" s="16">
        <f t="shared" si="19"/>
        <v>0</v>
      </c>
      <c r="S39" s="15">
        <f t="shared" si="20"/>
        <v>30</v>
      </c>
      <c r="T39" s="55"/>
    </row>
    <row r="40" spans="1:21" s="27" customFormat="1">
      <c r="A40" s="30"/>
      <c r="B40" s="8" t="s">
        <v>206</v>
      </c>
      <c r="C40" s="9">
        <v>2</v>
      </c>
      <c r="D40" s="10" t="s">
        <v>13</v>
      </c>
      <c r="E40" s="10" t="s">
        <v>117</v>
      </c>
      <c r="F40" s="11"/>
      <c r="G40" s="11"/>
      <c r="H40" s="9"/>
      <c r="I40" s="9">
        <v>1</v>
      </c>
      <c r="J40" s="9">
        <v>15</v>
      </c>
      <c r="K40" s="9">
        <f t="shared" si="15"/>
        <v>15</v>
      </c>
      <c r="L40" s="9">
        <v>30</v>
      </c>
      <c r="M40" s="9"/>
      <c r="N40" s="12">
        <f t="shared" si="16"/>
        <v>2</v>
      </c>
      <c r="O40" s="13">
        <f t="shared" si="17"/>
        <v>0</v>
      </c>
      <c r="P40" s="14"/>
      <c r="Q40" s="15">
        <f t="shared" si="18"/>
        <v>30</v>
      </c>
      <c r="R40" s="16">
        <f t="shared" si="19"/>
        <v>0</v>
      </c>
      <c r="S40" s="15">
        <f t="shared" si="20"/>
        <v>30</v>
      </c>
    </row>
    <row r="41" spans="1:21" s="26" customFormat="1" ht="15.95" customHeight="1">
      <c r="A41" s="30"/>
      <c r="B41" s="8" t="s">
        <v>209</v>
      </c>
      <c r="C41" s="9">
        <v>2</v>
      </c>
      <c r="D41" s="10" t="s">
        <v>13</v>
      </c>
      <c r="E41" s="10" t="s">
        <v>9</v>
      </c>
      <c r="F41" s="24"/>
      <c r="G41" s="11"/>
      <c r="H41" s="9"/>
      <c r="I41" s="9">
        <v>1</v>
      </c>
      <c r="J41" s="9">
        <v>15</v>
      </c>
      <c r="K41" s="9">
        <f>J41-I41+1</f>
        <v>15</v>
      </c>
      <c r="L41" s="9">
        <v>30</v>
      </c>
      <c r="M41" s="9"/>
      <c r="N41" s="12">
        <f t="shared" si="16"/>
        <v>2</v>
      </c>
      <c r="O41" s="13">
        <f>M41/6</f>
        <v>0</v>
      </c>
      <c r="P41" s="14"/>
      <c r="Q41" s="15">
        <f t="shared" si="18"/>
        <v>30</v>
      </c>
      <c r="R41" s="16">
        <f t="shared" si="19"/>
        <v>0</v>
      </c>
      <c r="S41" s="15">
        <f t="shared" si="20"/>
        <v>30</v>
      </c>
      <c r="T41" s="27"/>
      <c r="U41" s="27"/>
    </row>
    <row r="42" spans="1:21" s="26" customFormat="1" ht="15.95" customHeight="1">
      <c r="A42" s="30"/>
      <c r="B42" s="8" t="s">
        <v>210</v>
      </c>
      <c r="C42" s="9">
        <v>2</v>
      </c>
      <c r="D42" s="10" t="s">
        <v>13</v>
      </c>
      <c r="E42" s="10" t="s">
        <v>9</v>
      </c>
      <c r="F42" s="24"/>
      <c r="G42" s="11"/>
      <c r="H42" s="9"/>
      <c r="I42" s="9">
        <v>1</v>
      </c>
      <c r="J42" s="9">
        <v>15</v>
      </c>
      <c r="K42" s="9">
        <f>J42-I42+1</f>
        <v>15</v>
      </c>
      <c r="L42" s="9">
        <v>30</v>
      </c>
      <c r="M42" s="9"/>
      <c r="N42" s="12">
        <f t="shared" si="16"/>
        <v>2</v>
      </c>
      <c r="O42" s="13">
        <f>M42/6</f>
        <v>0</v>
      </c>
      <c r="P42" s="14"/>
      <c r="Q42" s="15">
        <f t="shared" si="18"/>
        <v>30</v>
      </c>
      <c r="R42" s="16">
        <f t="shared" si="19"/>
        <v>0</v>
      </c>
      <c r="S42" s="15">
        <f t="shared" si="20"/>
        <v>30</v>
      </c>
      <c r="T42" s="55"/>
      <c r="U42" s="27"/>
    </row>
    <row r="43" spans="1:21" s="27" customFormat="1">
      <c r="A43" s="30"/>
      <c r="B43" s="8" t="s">
        <v>200</v>
      </c>
      <c r="C43" s="9">
        <v>2</v>
      </c>
      <c r="D43" s="8" t="s">
        <v>13</v>
      </c>
      <c r="E43" s="36" t="s">
        <v>199</v>
      </c>
      <c r="F43" s="11"/>
      <c r="G43" s="11"/>
      <c r="H43" s="9"/>
      <c r="I43" s="9">
        <v>1</v>
      </c>
      <c r="J43" s="9">
        <v>15</v>
      </c>
      <c r="K43" s="9">
        <f>J43-I43+1</f>
        <v>15</v>
      </c>
      <c r="L43" s="9">
        <v>30</v>
      </c>
      <c r="M43" s="9"/>
      <c r="N43" s="12">
        <f t="shared" si="16"/>
        <v>2</v>
      </c>
      <c r="O43" s="13">
        <f>M43/5</f>
        <v>0</v>
      </c>
      <c r="P43" s="14"/>
      <c r="Q43" s="15">
        <f>IF(K43=0,0,L43)</f>
        <v>30</v>
      </c>
      <c r="R43" s="16">
        <f>IF(K43=0,0,M43/1.5)</f>
        <v>0</v>
      </c>
      <c r="S43" s="15">
        <f>P43+Q43+R43</f>
        <v>30</v>
      </c>
    </row>
    <row r="44" spans="1:21" s="27" customFormat="1" ht="18.75">
      <c r="A44" s="45"/>
      <c r="B44" s="8"/>
      <c r="C44" s="9"/>
      <c r="D44" s="8"/>
      <c r="E44" s="14"/>
      <c r="F44" s="24"/>
      <c r="G44" s="11"/>
      <c r="H44" s="9"/>
      <c r="I44" s="9"/>
      <c r="J44" s="9"/>
      <c r="K44" s="9"/>
      <c r="L44" s="9"/>
      <c r="M44" s="9"/>
      <c r="N44" s="12"/>
      <c r="O44" s="13"/>
      <c r="P44" s="14"/>
      <c r="Q44" s="15"/>
      <c r="R44" s="15" t="s">
        <v>107</v>
      </c>
      <c r="S44" s="91">
        <f>SUM(S33:S43)*0.1+SUM(S33:S43)</f>
        <v>429</v>
      </c>
      <c r="T44" s="93">
        <v>446</v>
      </c>
      <c r="U44" s="93">
        <f>S44-T44</f>
        <v>-17</v>
      </c>
    </row>
    <row r="45" spans="1:21" s="27" customFormat="1" ht="25.5">
      <c r="A45" s="3" t="s">
        <v>15</v>
      </c>
      <c r="B45" s="3" t="s">
        <v>16</v>
      </c>
      <c r="C45" s="4" t="s">
        <v>183</v>
      </c>
      <c r="D45" s="3" t="s">
        <v>17</v>
      </c>
      <c r="E45" s="3" t="s">
        <v>18</v>
      </c>
      <c r="F45" s="3" t="s">
        <v>19</v>
      </c>
      <c r="G45" s="3" t="s">
        <v>20</v>
      </c>
      <c r="H45" s="4" t="s">
        <v>1</v>
      </c>
      <c r="I45" s="3" t="s">
        <v>21</v>
      </c>
      <c r="J45" s="3" t="s">
        <v>22</v>
      </c>
      <c r="K45" s="4" t="s">
        <v>2</v>
      </c>
      <c r="L45" s="3" t="s">
        <v>33</v>
      </c>
      <c r="M45" s="3" t="s">
        <v>34</v>
      </c>
      <c r="N45" s="5" t="s">
        <v>3</v>
      </c>
      <c r="O45" s="5" t="s">
        <v>4</v>
      </c>
      <c r="P45" s="4" t="s">
        <v>32</v>
      </c>
      <c r="Q45" s="3" t="s">
        <v>5</v>
      </c>
      <c r="R45" s="3" t="s">
        <v>6</v>
      </c>
      <c r="S45" s="6" t="s">
        <v>7</v>
      </c>
      <c r="T45" s="84" t="s">
        <v>105</v>
      </c>
      <c r="U45" s="84" t="s">
        <v>106</v>
      </c>
    </row>
    <row r="46" spans="1:21" s="27" customFormat="1">
      <c r="A46" s="30"/>
      <c r="B46" s="8" t="s">
        <v>58</v>
      </c>
      <c r="C46" s="9">
        <v>1</v>
      </c>
      <c r="D46" s="8" t="s">
        <v>60</v>
      </c>
      <c r="E46" s="10" t="s">
        <v>117</v>
      </c>
      <c r="F46" s="11"/>
      <c r="G46" s="11"/>
      <c r="H46" s="9"/>
      <c r="I46" s="9">
        <v>1</v>
      </c>
      <c r="J46" s="9">
        <v>15</v>
      </c>
      <c r="K46" s="9">
        <f>J46-I46+1</f>
        <v>15</v>
      </c>
      <c r="L46" s="9">
        <v>45</v>
      </c>
      <c r="M46" s="9"/>
      <c r="N46" s="12">
        <f t="shared" ref="N46:N55" si="22">L46/K46</f>
        <v>3</v>
      </c>
      <c r="O46" s="13">
        <f>M46/5</f>
        <v>0</v>
      </c>
      <c r="P46" s="14"/>
      <c r="Q46" s="15">
        <f>IF(K46=0,0,L46)</f>
        <v>45</v>
      </c>
      <c r="R46" s="16">
        <f t="shared" ref="R46:R54" si="23">IF(K46=0,0,M46/1.5)</f>
        <v>0</v>
      </c>
      <c r="S46" s="15">
        <f t="shared" ref="S46:S55" si="24">P46+Q46+R46</f>
        <v>45</v>
      </c>
      <c r="T46" s="55"/>
    </row>
    <row r="47" spans="1:21" s="27" customFormat="1">
      <c r="A47" s="30"/>
      <c r="B47" s="8" t="s">
        <v>213</v>
      </c>
      <c r="C47" s="9">
        <v>1</v>
      </c>
      <c r="D47" s="8" t="s">
        <v>60</v>
      </c>
      <c r="E47" s="10" t="s">
        <v>117</v>
      </c>
      <c r="F47" s="11"/>
      <c r="G47" s="11"/>
      <c r="H47" s="9"/>
      <c r="I47" s="9">
        <v>1</v>
      </c>
      <c r="J47" s="9">
        <v>15</v>
      </c>
      <c r="K47" s="9">
        <f>J47-I47+1</f>
        <v>15</v>
      </c>
      <c r="L47" s="9">
        <v>45</v>
      </c>
      <c r="M47" s="9"/>
      <c r="N47" s="12">
        <f t="shared" si="22"/>
        <v>3</v>
      </c>
      <c r="O47" s="13">
        <f>M47/5</f>
        <v>0</v>
      </c>
      <c r="P47" s="14"/>
      <c r="Q47" s="15">
        <f>IF(K47=0,0,L47)</f>
        <v>45</v>
      </c>
      <c r="R47" s="16">
        <f t="shared" si="23"/>
        <v>0</v>
      </c>
      <c r="S47" s="15">
        <f t="shared" si="24"/>
        <v>45</v>
      </c>
    </row>
    <row r="48" spans="1:21" s="26" customFormat="1" ht="15.95" customHeight="1">
      <c r="A48" s="30"/>
      <c r="B48" s="8" t="s">
        <v>211</v>
      </c>
      <c r="C48" s="9">
        <v>2</v>
      </c>
      <c r="D48" s="8" t="s">
        <v>60</v>
      </c>
      <c r="E48" s="14" t="s">
        <v>185</v>
      </c>
      <c r="F48" s="24"/>
      <c r="G48" s="11"/>
      <c r="H48" s="9"/>
      <c r="I48" s="9">
        <v>1</v>
      </c>
      <c r="J48" s="9">
        <v>15</v>
      </c>
      <c r="K48" s="9">
        <f>J48-I48+1</f>
        <v>15</v>
      </c>
      <c r="L48" s="9"/>
      <c r="M48" s="9">
        <v>60</v>
      </c>
      <c r="N48" s="12">
        <f t="shared" si="22"/>
        <v>0</v>
      </c>
      <c r="O48" s="13">
        <f>M48/6</f>
        <v>10</v>
      </c>
      <c r="P48" s="14"/>
      <c r="Q48" s="15">
        <f>IF(K48=0,0,L48)</f>
        <v>0</v>
      </c>
      <c r="R48" s="16">
        <f>IF(K48=0,0,M48/1.5)</f>
        <v>40</v>
      </c>
      <c r="S48" s="15">
        <f t="shared" si="24"/>
        <v>40</v>
      </c>
      <c r="T48" s="27"/>
      <c r="U48" s="27"/>
    </row>
    <row r="49" spans="1:21" s="26" customFormat="1" ht="15.95" customHeight="1">
      <c r="A49" s="30"/>
      <c r="B49" s="8" t="s">
        <v>212</v>
      </c>
      <c r="C49" s="9">
        <v>2</v>
      </c>
      <c r="D49" s="8" t="s">
        <v>60</v>
      </c>
      <c r="E49" s="14" t="s">
        <v>185</v>
      </c>
      <c r="F49" s="24"/>
      <c r="G49" s="11"/>
      <c r="H49" s="9"/>
      <c r="I49" s="9">
        <v>1</v>
      </c>
      <c r="J49" s="9">
        <v>15</v>
      </c>
      <c r="K49" s="9">
        <f>J49-I49+1</f>
        <v>15</v>
      </c>
      <c r="L49" s="9"/>
      <c r="M49" s="9">
        <v>60</v>
      </c>
      <c r="N49" s="12">
        <f t="shared" si="22"/>
        <v>0</v>
      </c>
      <c r="O49" s="13">
        <f>M49/6</f>
        <v>10</v>
      </c>
      <c r="P49" s="14"/>
      <c r="Q49" s="15">
        <f>IF(K49=0,0,L49)</f>
        <v>0</v>
      </c>
      <c r="R49" s="16">
        <f>IF(K49=0,0,M49/1.5)</f>
        <v>40</v>
      </c>
      <c r="S49" s="15">
        <f t="shared" si="24"/>
        <v>40</v>
      </c>
      <c r="T49" s="27"/>
      <c r="U49" s="27"/>
    </row>
    <row r="50" spans="1:21" s="48" customFormat="1">
      <c r="A50" s="106"/>
      <c r="B50" s="46" t="s">
        <v>211</v>
      </c>
      <c r="C50" s="47">
        <v>2</v>
      </c>
      <c r="D50" s="8" t="s">
        <v>60</v>
      </c>
      <c r="E50" s="100" t="s">
        <v>197</v>
      </c>
      <c r="F50" s="49"/>
      <c r="G50" s="49"/>
      <c r="H50" s="47"/>
      <c r="I50" s="47">
        <v>2</v>
      </c>
      <c r="J50" s="9">
        <v>15</v>
      </c>
      <c r="K50" s="47">
        <f t="shared" ref="K50:K55" si="25">J50-I50+1</f>
        <v>14</v>
      </c>
      <c r="L50" s="47"/>
      <c r="M50" s="47">
        <v>60</v>
      </c>
      <c r="N50" s="50">
        <f t="shared" si="22"/>
        <v>0</v>
      </c>
      <c r="O50" s="51">
        <v>0</v>
      </c>
      <c r="Q50" s="15"/>
      <c r="R50" s="16">
        <f t="shared" si="23"/>
        <v>40</v>
      </c>
      <c r="S50" s="52">
        <f t="shared" si="24"/>
        <v>40</v>
      </c>
    </row>
    <row r="51" spans="1:21" s="27" customFormat="1">
      <c r="A51" s="7"/>
      <c r="B51" s="8" t="s">
        <v>212</v>
      </c>
      <c r="C51" s="9">
        <v>2</v>
      </c>
      <c r="D51" s="8" t="s">
        <v>60</v>
      </c>
      <c r="E51" s="36" t="s">
        <v>197</v>
      </c>
      <c r="F51" s="11"/>
      <c r="G51" s="11"/>
      <c r="H51" s="9"/>
      <c r="I51" s="9">
        <v>1</v>
      </c>
      <c r="J51" s="9">
        <v>15</v>
      </c>
      <c r="K51" s="9">
        <f t="shared" si="25"/>
        <v>15</v>
      </c>
      <c r="L51" s="9"/>
      <c r="M51" s="47">
        <v>60</v>
      </c>
      <c r="N51" s="12">
        <f t="shared" si="22"/>
        <v>0</v>
      </c>
      <c r="O51" s="13">
        <f>M51/5</f>
        <v>12</v>
      </c>
      <c r="P51" s="14"/>
      <c r="Q51" s="15"/>
      <c r="R51" s="16">
        <f t="shared" si="23"/>
        <v>40</v>
      </c>
      <c r="S51" s="52">
        <f t="shared" si="24"/>
        <v>40</v>
      </c>
    </row>
    <row r="52" spans="1:21" s="27" customFormat="1">
      <c r="A52" s="30"/>
      <c r="B52" s="8" t="s">
        <v>58</v>
      </c>
      <c r="C52" s="9">
        <v>2</v>
      </c>
      <c r="D52" s="8" t="s">
        <v>60</v>
      </c>
      <c r="E52" s="10" t="s">
        <v>204</v>
      </c>
      <c r="F52" s="11"/>
      <c r="G52" s="11"/>
      <c r="H52" s="9"/>
      <c r="I52" s="9">
        <v>1</v>
      </c>
      <c r="J52" s="9">
        <v>15</v>
      </c>
      <c r="K52" s="9">
        <f t="shared" si="25"/>
        <v>15</v>
      </c>
      <c r="L52" s="9">
        <v>45</v>
      </c>
      <c r="M52" s="9"/>
      <c r="N52" s="12">
        <f t="shared" si="22"/>
        <v>3</v>
      </c>
      <c r="O52" s="13">
        <f>M52/5</f>
        <v>0</v>
      </c>
      <c r="P52" s="14"/>
      <c r="Q52" s="15">
        <f>IF(K52=0,0,L52)</f>
        <v>45</v>
      </c>
      <c r="R52" s="16">
        <f t="shared" si="23"/>
        <v>0</v>
      </c>
      <c r="S52" s="15">
        <f t="shared" si="24"/>
        <v>45</v>
      </c>
      <c r="T52" s="55"/>
    </row>
    <row r="53" spans="1:21" s="27" customFormat="1">
      <c r="A53" s="30"/>
      <c r="B53" s="8" t="s">
        <v>213</v>
      </c>
      <c r="C53" s="9">
        <v>2</v>
      </c>
      <c r="D53" s="8" t="s">
        <v>60</v>
      </c>
      <c r="E53" s="10" t="s">
        <v>204</v>
      </c>
      <c r="F53" s="11"/>
      <c r="G53" s="11"/>
      <c r="H53" s="9"/>
      <c r="I53" s="9">
        <v>1</v>
      </c>
      <c r="J53" s="9">
        <v>15</v>
      </c>
      <c r="K53" s="9">
        <f t="shared" si="25"/>
        <v>15</v>
      </c>
      <c r="L53" s="9">
        <v>45</v>
      </c>
      <c r="M53" s="9"/>
      <c r="N53" s="12">
        <f t="shared" si="22"/>
        <v>3</v>
      </c>
      <c r="O53" s="13">
        <f>M53/5</f>
        <v>0</v>
      </c>
      <c r="P53" s="14"/>
      <c r="Q53" s="15">
        <f>IF(K53=0,0,L53)</f>
        <v>45</v>
      </c>
      <c r="R53" s="16">
        <f t="shared" si="23"/>
        <v>0</v>
      </c>
      <c r="S53" s="15">
        <f t="shared" si="24"/>
        <v>45</v>
      </c>
    </row>
    <row r="54" spans="1:21" s="27" customFormat="1">
      <c r="A54" s="30"/>
      <c r="B54" s="8" t="s">
        <v>200</v>
      </c>
      <c r="C54" s="9">
        <v>2</v>
      </c>
      <c r="D54" s="8" t="s">
        <v>60</v>
      </c>
      <c r="E54" s="10" t="s">
        <v>204</v>
      </c>
      <c r="F54" s="11"/>
      <c r="G54" s="11"/>
      <c r="H54" s="9"/>
      <c r="I54" s="9">
        <v>1</v>
      </c>
      <c r="J54" s="9">
        <v>15</v>
      </c>
      <c r="K54" s="9">
        <f t="shared" si="25"/>
        <v>15</v>
      </c>
      <c r="L54" s="9">
        <v>45</v>
      </c>
      <c r="M54" s="9"/>
      <c r="N54" s="12">
        <f t="shared" si="22"/>
        <v>3</v>
      </c>
      <c r="O54" s="13">
        <f>M54/5</f>
        <v>0</v>
      </c>
      <c r="P54" s="14"/>
      <c r="Q54" s="15">
        <f>IF(K54=0,0,L54)</f>
        <v>45</v>
      </c>
      <c r="R54" s="16">
        <f t="shared" si="23"/>
        <v>0</v>
      </c>
      <c r="S54" s="15">
        <f t="shared" si="24"/>
        <v>45</v>
      </c>
    </row>
    <row r="55" spans="1:21" s="26" customFormat="1" ht="15.95" customHeight="1">
      <c r="A55" s="30"/>
      <c r="B55" s="8" t="s">
        <v>181</v>
      </c>
      <c r="C55" s="9">
        <v>2</v>
      </c>
      <c r="D55" s="8" t="s">
        <v>60</v>
      </c>
      <c r="E55" s="29" t="s">
        <v>197</v>
      </c>
      <c r="F55" s="11"/>
      <c r="G55" s="11"/>
      <c r="H55" s="9"/>
      <c r="I55" s="9">
        <v>1</v>
      </c>
      <c r="J55" s="9">
        <v>15</v>
      </c>
      <c r="K55" s="9">
        <f t="shared" si="25"/>
        <v>15</v>
      </c>
      <c r="L55" s="9"/>
      <c r="M55" s="9">
        <v>60</v>
      </c>
      <c r="N55" s="12">
        <f t="shared" si="22"/>
        <v>0</v>
      </c>
      <c r="O55" s="13">
        <f>M55/5</f>
        <v>12</v>
      </c>
      <c r="P55" s="14"/>
      <c r="Q55" s="15">
        <f>IF(K55=0,0,L55)</f>
        <v>0</v>
      </c>
      <c r="R55" s="16">
        <f>IF(K55=0,0,M55/1.5)</f>
        <v>40</v>
      </c>
      <c r="S55" s="15">
        <f t="shared" si="24"/>
        <v>40</v>
      </c>
      <c r="T55" s="27"/>
      <c r="U55" s="27"/>
    </row>
    <row r="56" spans="1:21" s="27" customFormat="1">
      <c r="A56" s="30"/>
      <c r="B56" s="8" t="s">
        <v>187</v>
      </c>
      <c r="C56" s="9">
        <v>2</v>
      </c>
      <c r="D56" s="8" t="s">
        <v>60</v>
      </c>
      <c r="E56" s="10" t="s">
        <v>23</v>
      </c>
      <c r="F56" s="11"/>
      <c r="G56" s="11"/>
      <c r="H56" s="9"/>
      <c r="I56" s="9">
        <v>1</v>
      </c>
      <c r="J56" s="9">
        <v>15</v>
      </c>
      <c r="K56" s="9">
        <f t="shared" ref="K56" si="26">J56-I56+1</f>
        <v>15</v>
      </c>
      <c r="L56" s="9">
        <v>30</v>
      </c>
      <c r="M56" s="9"/>
      <c r="N56" s="12">
        <f t="shared" ref="N56" si="27">L56/K56</f>
        <v>2</v>
      </c>
      <c r="O56" s="13">
        <f>M56/5</f>
        <v>0</v>
      </c>
      <c r="P56" s="14"/>
      <c r="Q56" s="15">
        <f>IF(K56=0,0,L56)</f>
        <v>30</v>
      </c>
      <c r="R56" s="16">
        <f t="shared" ref="R56" si="28">IF(K56=0,0,M56/1.5)</f>
        <v>0</v>
      </c>
      <c r="S56" s="15">
        <f t="shared" ref="S56" si="29">P56+Q56+R56</f>
        <v>30</v>
      </c>
    </row>
    <row r="57" spans="1:21" s="27" customFormat="1">
      <c r="A57" s="30"/>
      <c r="B57" s="8" t="s">
        <v>188</v>
      </c>
      <c r="C57" s="9">
        <v>2</v>
      </c>
      <c r="D57" s="8" t="s">
        <v>60</v>
      </c>
      <c r="E57" s="10" t="s">
        <v>23</v>
      </c>
      <c r="F57" s="11"/>
      <c r="G57" s="11"/>
      <c r="H57" s="9"/>
      <c r="I57" s="9">
        <v>1</v>
      </c>
      <c r="J57" s="9">
        <v>15</v>
      </c>
      <c r="K57" s="9">
        <f t="shared" ref="K57" si="30">J57-I57+1</f>
        <v>15</v>
      </c>
      <c r="L57" s="9">
        <v>30</v>
      </c>
      <c r="M57" s="9"/>
      <c r="N57" s="12">
        <f t="shared" ref="N57" si="31">L57/K57</f>
        <v>2</v>
      </c>
      <c r="O57" s="13">
        <f>M57/5</f>
        <v>0</v>
      </c>
      <c r="P57" s="14"/>
      <c r="Q57" s="15">
        <f>IF(K57=0,0,L57)</f>
        <v>30</v>
      </c>
      <c r="R57" s="16">
        <f t="shared" ref="R57" si="32">IF(K57=0,0,M57/1.5)</f>
        <v>0</v>
      </c>
      <c r="S57" s="15">
        <f t="shared" ref="S57" si="33">P57+Q57+R57</f>
        <v>30</v>
      </c>
    </row>
    <row r="58" spans="1:21" s="28" customFormat="1" ht="18.75">
      <c r="A58" s="7"/>
      <c r="B58" s="8"/>
      <c r="C58" s="9"/>
      <c r="D58" s="8"/>
      <c r="E58" s="14"/>
      <c r="F58" s="11"/>
      <c r="G58" s="11"/>
      <c r="H58" s="9"/>
      <c r="I58" s="9"/>
      <c r="J58" s="9"/>
      <c r="K58" s="9"/>
      <c r="L58" s="9"/>
      <c r="M58" s="9"/>
      <c r="N58" s="12"/>
      <c r="O58" s="13"/>
      <c r="P58" s="14"/>
      <c r="Q58" s="15"/>
      <c r="R58" s="15" t="s">
        <v>107</v>
      </c>
      <c r="S58" s="91">
        <f>SUM(S46:S57)*0.1+SUM(S46:S57)</f>
        <v>533.5</v>
      </c>
      <c r="T58" s="93">
        <v>446</v>
      </c>
      <c r="U58" s="93">
        <f>S58-T58</f>
        <v>87.5</v>
      </c>
    </row>
    <row r="59" spans="1:21" s="27" customFormat="1" ht="25.5">
      <c r="A59" s="3" t="s">
        <v>15</v>
      </c>
      <c r="B59" s="3" t="s">
        <v>16</v>
      </c>
      <c r="C59" s="4" t="s">
        <v>183</v>
      </c>
      <c r="D59" s="3" t="s">
        <v>17</v>
      </c>
      <c r="E59" s="3" t="s">
        <v>18</v>
      </c>
      <c r="F59" s="3" t="s">
        <v>19</v>
      </c>
      <c r="G59" s="3" t="s">
        <v>20</v>
      </c>
      <c r="H59" s="4" t="s">
        <v>1</v>
      </c>
      <c r="I59" s="3" t="s">
        <v>21</v>
      </c>
      <c r="J59" s="3" t="s">
        <v>22</v>
      </c>
      <c r="K59" s="4" t="s">
        <v>2</v>
      </c>
      <c r="L59" s="3" t="s">
        <v>33</v>
      </c>
      <c r="M59" s="3" t="s">
        <v>34</v>
      </c>
      <c r="N59" s="5" t="s">
        <v>3</v>
      </c>
      <c r="O59" s="5" t="s">
        <v>4</v>
      </c>
      <c r="P59" s="4" t="s">
        <v>32</v>
      </c>
      <c r="Q59" s="3" t="s">
        <v>5</v>
      </c>
      <c r="R59" s="3" t="s">
        <v>6</v>
      </c>
      <c r="S59" s="6" t="s">
        <v>7</v>
      </c>
      <c r="T59" s="84" t="s">
        <v>105</v>
      </c>
      <c r="U59" s="84" t="s">
        <v>106</v>
      </c>
    </row>
    <row r="60" spans="1:21" s="27" customFormat="1">
      <c r="A60" s="7"/>
      <c r="B60" s="8" t="s">
        <v>56</v>
      </c>
      <c r="C60" s="9">
        <v>1</v>
      </c>
      <c r="D60" s="8" t="s">
        <v>45</v>
      </c>
      <c r="E60" s="14" t="s">
        <v>112</v>
      </c>
      <c r="F60" s="11"/>
      <c r="G60" s="11"/>
      <c r="H60" s="9"/>
      <c r="I60" s="9">
        <v>1</v>
      </c>
      <c r="J60" s="9">
        <v>15</v>
      </c>
      <c r="K60" s="9">
        <f t="shared" ref="K60:K75" si="34">J60-I60+1</f>
        <v>15</v>
      </c>
      <c r="L60" s="9">
        <v>30</v>
      </c>
      <c r="M60" s="9"/>
      <c r="N60" s="12">
        <f t="shared" ref="N60:N75" si="35">L60/K60</f>
        <v>2</v>
      </c>
      <c r="O60" s="13">
        <f>M60/5</f>
        <v>0</v>
      </c>
      <c r="P60" s="14"/>
      <c r="Q60" s="15">
        <f t="shared" ref="Q60:Q75" si="36">IF(K60=0,0,L60)</f>
        <v>30</v>
      </c>
      <c r="R60" s="16">
        <f t="shared" ref="R60:R75" si="37">IF(K60=0,0,M60/1.5)</f>
        <v>0</v>
      </c>
      <c r="S60" s="15">
        <f t="shared" ref="S60:S75" si="38">P60+Q60+R60</f>
        <v>30</v>
      </c>
      <c r="T60" s="55"/>
    </row>
    <row r="61" spans="1:21" s="27" customFormat="1">
      <c r="A61" s="7"/>
      <c r="B61" s="8" t="s">
        <v>57</v>
      </c>
      <c r="C61" s="9">
        <v>1</v>
      </c>
      <c r="D61" s="8" t="s">
        <v>45</v>
      </c>
      <c r="E61" s="14" t="s">
        <v>112</v>
      </c>
      <c r="F61" s="24"/>
      <c r="G61" s="11"/>
      <c r="H61" s="9"/>
      <c r="I61" s="9">
        <v>1</v>
      </c>
      <c r="J61" s="9">
        <v>15</v>
      </c>
      <c r="K61" s="9">
        <f t="shared" si="34"/>
        <v>15</v>
      </c>
      <c r="L61" s="9">
        <v>30</v>
      </c>
      <c r="M61" s="9"/>
      <c r="N61" s="12">
        <f t="shared" si="35"/>
        <v>2</v>
      </c>
      <c r="O61" s="13">
        <f>M61/5</f>
        <v>0</v>
      </c>
      <c r="P61" s="14"/>
      <c r="Q61" s="15">
        <f t="shared" si="36"/>
        <v>30</v>
      </c>
      <c r="R61" s="16">
        <f t="shared" si="37"/>
        <v>0</v>
      </c>
      <c r="S61" s="15">
        <f t="shared" si="38"/>
        <v>30</v>
      </c>
      <c r="T61" s="55"/>
    </row>
    <row r="62" spans="1:21" s="27" customFormat="1">
      <c r="A62" s="7"/>
      <c r="B62" s="8" t="s">
        <v>58</v>
      </c>
      <c r="C62" s="9">
        <v>1</v>
      </c>
      <c r="D62" s="8" t="s">
        <v>45</v>
      </c>
      <c r="E62" s="14" t="s">
        <v>112</v>
      </c>
      <c r="F62" s="24"/>
      <c r="G62" s="11"/>
      <c r="H62" s="9"/>
      <c r="I62" s="9">
        <v>1</v>
      </c>
      <c r="J62" s="9">
        <v>15</v>
      </c>
      <c r="K62" s="9">
        <f t="shared" si="34"/>
        <v>15</v>
      </c>
      <c r="L62" s="9">
        <v>30</v>
      </c>
      <c r="M62" s="9"/>
      <c r="N62" s="12">
        <f t="shared" si="35"/>
        <v>2</v>
      </c>
      <c r="O62" s="13">
        <f>M62/5</f>
        <v>0</v>
      </c>
      <c r="P62" s="14"/>
      <c r="Q62" s="15">
        <f t="shared" si="36"/>
        <v>30</v>
      </c>
      <c r="R62" s="16">
        <f t="shared" si="37"/>
        <v>0</v>
      </c>
      <c r="S62" s="15">
        <f t="shared" si="38"/>
        <v>30</v>
      </c>
      <c r="T62" s="55"/>
    </row>
    <row r="63" spans="1:21" s="27" customFormat="1">
      <c r="A63" s="7"/>
      <c r="B63" s="8" t="s">
        <v>182</v>
      </c>
      <c r="C63" s="9">
        <v>1</v>
      </c>
      <c r="D63" s="8" t="s">
        <v>45</v>
      </c>
      <c r="E63" s="14" t="s">
        <v>122</v>
      </c>
      <c r="F63" s="24"/>
      <c r="G63" s="11"/>
      <c r="H63" s="9"/>
      <c r="I63" s="9">
        <v>1</v>
      </c>
      <c r="J63" s="9">
        <v>15</v>
      </c>
      <c r="K63" s="9">
        <f t="shared" si="34"/>
        <v>15</v>
      </c>
      <c r="L63" s="9">
        <v>30</v>
      </c>
      <c r="M63" s="9"/>
      <c r="N63" s="12">
        <f t="shared" si="35"/>
        <v>2</v>
      </c>
      <c r="O63" s="13">
        <f>M63/5</f>
        <v>0</v>
      </c>
      <c r="P63" s="14"/>
      <c r="Q63" s="15">
        <f t="shared" si="36"/>
        <v>30</v>
      </c>
      <c r="R63" s="16">
        <f t="shared" si="37"/>
        <v>0</v>
      </c>
      <c r="S63" s="15">
        <f t="shared" si="38"/>
        <v>30</v>
      </c>
      <c r="T63" s="55"/>
    </row>
    <row r="64" spans="1:21" s="26" customFormat="1" ht="15.95" customHeight="1">
      <c r="A64" s="30"/>
      <c r="B64" s="8" t="s">
        <v>207</v>
      </c>
      <c r="C64" s="9">
        <v>1</v>
      </c>
      <c r="D64" s="8" t="s">
        <v>45</v>
      </c>
      <c r="E64" s="10" t="s">
        <v>208</v>
      </c>
      <c r="F64" s="24"/>
      <c r="G64" s="11"/>
      <c r="H64" s="9"/>
      <c r="I64" s="9"/>
      <c r="J64" s="9"/>
      <c r="K64" s="9">
        <f t="shared" si="34"/>
        <v>1</v>
      </c>
      <c r="L64" s="9"/>
      <c r="M64" s="9">
        <v>30</v>
      </c>
      <c r="N64" s="12">
        <f t="shared" si="35"/>
        <v>0</v>
      </c>
      <c r="O64" s="13">
        <f>M64/6</f>
        <v>5</v>
      </c>
      <c r="P64" s="14"/>
      <c r="Q64" s="15">
        <f t="shared" si="36"/>
        <v>0</v>
      </c>
      <c r="R64" s="16">
        <f t="shared" si="37"/>
        <v>20</v>
      </c>
      <c r="S64" s="15">
        <f t="shared" si="38"/>
        <v>20</v>
      </c>
      <c r="T64" s="55"/>
      <c r="U64" s="27"/>
    </row>
    <row r="65" spans="1:21" s="26" customFormat="1" ht="15.95" customHeight="1">
      <c r="A65" s="30"/>
      <c r="B65" s="8" t="s">
        <v>214</v>
      </c>
      <c r="C65" s="9">
        <v>2</v>
      </c>
      <c r="D65" s="8" t="s">
        <v>45</v>
      </c>
      <c r="E65" s="10" t="s">
        <v>9</v>
      </c>
      <c r="F65" s="24"/>
      <c r="G65" s="11"/>
      <c r="H65" s="9"/>
      <c r="I65" s="9"/>
      <c r="J65" s="9"/>
      <c r="K65" s="9">
        <f t="shared" si="34"/>
        <v>1</v>
      </c>
      <c r="L65" s="9">
        <v>30</v>
      </c>
      <c r="M65" s="9"/>
      <c r="N65" s="12">
        <f t="shared" si="35"/>
        <v>30</v>
      </c>
      <c r="O65" s="13"/>
      <c r="P65" s="14"/>
      <c r="Q65" s="15">
        <f t="shared" si="36"/>
        <v>30</v>
      </c>
      <c r="R65" s="16">
        <f t="shared" si="37"/>
        <v>0</v>
      </c>
      <c r="S65" s="15">
        <f t="shared" si="38"/>
        <v>30</v>
      </c>
      <c r="T65" s="55"/>
      <c r="U65" s="27"/>
    </row>
    <row r="66" spans="1:21" s="26" customFormat="1" ht="15.95" customHeight="1">
      <c r="A66" s="30"/>
      <c r="B66" s="8" t="s">
        <v>215</v>
      </c>
      <c r="C66" s="9">
        <v>2</v>
      </c>
      <c r="D66" s="8" t="s">
        <v>45</v>
      </c>
      <c r="E66" s="10" t="s">
        <v>9</v>
      </c>
      <c r="F66" s="24"/>
      <c r="G66" s="11"/>
      <c r="H66" s="9"/>
      <c r="I66" s="9"/>
      <c r="J66" s="9"/>
      <c r="K66" s="9">
        <f t="shared" si="34"/>
        <v>1</v>
      </c>
      <c r="L66" s="9">
        <v>30</v>
      </c>
      <c r="M66" s="9"/>
      <c r="N66" s="12">
        <f t="shared" si="35"/>
        <v>30</v>
      </c>
      <c r="O66" s="13">
        <f t="shared" ref="O66:O71" si="39">M66/6</f>
        <v>0</v>
      </c>
      <c r="P66" s="14"/>
      <c r="Q66" s="15">
        <f t="shared" si="36"/>
        <v>30</v>
      </c>
      <c r="R66" s="16">
        <f t="shared" si="37"/>
        <v>0</v>
      </c>
      <c r="S66" s="15">
        <f t="shared" si="38"/>
        <v>30</v>
      </c>
      <c r="T66" s="55"/>
      <c r="U66" s="27"/>
    </row>
    <row r="67" spans="1:21" s="26" customFormat="1" ht="15.95" customHeight="1">
      <c r="A67" s="30"/>
      <c r="B67" s="8" t="s">
        <v>216</v>
      </c>
      <c r="C67" s="9">
        <v>2</v>
      </c>
      <c r="D67" s="8" t="s">
        <v>45</v>
      </c>
      <c r="E67" s="10" t="s">
        <v>9</v>
      </c>
      <c r="F67" s="24"/>
      <c r="G67" s="11"/>
      <c r="H67" s="9"/>
      <c r="I67" s="9"/>
      <c r="J67" s="9"/>
      <c r="K67" s="9">
        <f t="shared" si="34"/>
        <v>1</v>
      </c>
      <c r="L67" s="9">
        <v>30</v>
      </c>
      <c r="M67" s="9"/>
      <c r="N67" s="12">
        <f t="shared" si="35"/>
        <v>30</v>
      </c>
      <c r="O67" s="13">
        <f t="shared" si="39"/>
        <v>0</v>
      </c>
      <c r="P67" s="14"/>
      <c r="Q67" s="15">
        <f t="shared" si="36"/>
        <v>30</v>
      </c>
      <c r="R67" s="16">
        <f t="shared" si="37"/>
        <v>0</v>
      </c>
      <c r="S67" s="15">
        <f t="shared" si="38"/>
        <v>30</v>
      </c>
      <c r="T67" s="55"/>
      <c r="U67" s="27"/>
    </row>
    <row r="68" spans="1:21" s="26" customFormat="1" ht="15.95" customHeight="1">
      <c r="A68" s="30"/>
      <c r="B68" s="8" t="s">
        <v>217</v>
      </c>
      <c r="C68" s="9">
        <v>2</v>
      </c>
      <c r="D68" s="8" t="s">
        <v>45</v>
      </c>
      <c r="E68" s="10" t="s">
        <v>9</v>
      </c>
      <c r="F68" s="24"/>
      <c r="G68" s="11"/>
      <c r="H68" s="9"/>
      <c r="I68" s="9">
        <v>1</v>
      </c>
      <c r="J68" s="9">
        <v>15</v>
      </c>
      <c r="K68" s="9">
        <f t="shared" si="34"/>
        <v>15</v>
      </c>
      <c r="L68" s="9">
        <v>30</v>
      </c>
      <c r="M68" s="9"/>
      <c r="N68" s="12">
        <f t="shared" si="35"/>
        <v>2</v>
      </c>
      <c r="O68" s="13">
        <f t="shared" si="39"/>
        <v>0</v>
      </c>
      <c r="P68" s="14"/>
      <c r="Q68" s="15">
        <f t="shared" si="36"/>
        <v>30</v>
      </c>
      <c r="R68" s="16">
        <f t="shared" si="37"/>
        <v>0</v>
      </c>
      <c r="S68" s="15">
        <f t="shared" si="38"/>
        <v>30</v>
      </c>
      <c r="T68" s="27"/>
      <c r="U68" s="27"/>
    </row>
    <row r="69" spans="1:21" s="26" customFormat="1" ht="15.95" customHeight="1">
      <c r="A69" s="30"/>
      <c r="B69" s="8" t="s">
        <v>218</v>
      </c>
      <c r="C69" s="9">
        <v>2</v>
      </c>
      <c r="D69" s="8" t="s">
        <v>45</v>
      </c>
      <c r="E69" s="10" t="s">
        <v>9</v>
      </c>
      <c r="F69" s="24"/>
      <c r="G69" s="11"/>
      <c r="H69" s="9"/>
      <c r="I69" s="9">
        <v>1</v>
      </c>
      <c r="J69" s="9">
        <v>15</v>
      </c>
      <c r="K69" s="9">
        <f t="shared" si="34"/>
        <v>15</v>
      </c>
      <c r="L69" s="9">
        <v>30</v>
      </c>
      <c r="M69" s="9"/>
      <c r="N69" s="12">
        <f t="shared" si="35"/>
        <v>2</v>
      </c>
      <c r="O69" s="13">
        <f t="shared" si="39"/>
        <v>0</v>
      </c>
      <c r="P69" s="14"/>
      <c r="Q69" s="15">
        <f t="shared" si="36"/>
        <v>30</v>
      </c>
      <c r="R69" s="16">
        <f t="shared" si="37"/>
        <v>0</v>
      </c>
      <c r="S69" s="15">
        <f t="shared" si="38"/>
        <v>30</v>
      </c>
      <c r="T69" s="55"/>
      <c r="U69" s="27"/>
    </row>
    <row r="70" spans="1:21" s="26" customFormat="1" ht="15.95" customHeight="1">
      <c r="A70" s="30"/>
      <c r="B70" s="8" t="s">
        <v>219</v>
      </c>
      <c r="C70" s="9">
        <v>2</v>
      </c>
      <c r="D70" s="8" t="s">
        <v>45</v>
      </c>
      <c r="E70" s="10" t="s">
        <v>9</v>
      </c>
      <c r="F70" s="24"/>
      <c r="G70" s="11"/>
      <c r="H70" s="9"/>
      <c r="I70" s="9">
        <v>1</v>
      </c>
      <c r="J70" s="9">
        <v>15</v>
      </c>
      <c r="K70" s="9">
        <f t="shared" si="34"/>
        <v>15</v>
      </c>
      <c r="L70" s="9">
        <v>30</v>
      </c>
      <c r="M70" s="9"/>
      <c r="N70" s="12">
        <f t="shared" si="35"/>
        <v>2</v>
      </c>
      <c r="O70" s="13">
        <f t="shared" si="39"/>
        <v>0</v>
      </c>
      <c r="P70" s="14"/>
      <c r="Q70" s="15">
        <f t="shared" si="36"/>
        <v>30</v>
      </c>
      <c r="R70" s="16">
        <f t="shared" si="37"/>
        <v>0</v>
      </c>
      <c r="S70" s="15">
        <f t="shared" si="38"/>
        <v>30</v>
      </c>
      <c r="T70" s="27"/>
      <c r="U70" s="27"/>
    </row>
    <row r="71" spans="1:21" s="26" customFormat="1" ht="15.95" customHeight="1">
      <c r="A71" s="30"/>
      <c r="B71" s="8" t="s">
        <v>220</v>
      </c>
      <c r="C71" s="9">
        <v>2</v>
      </c>
      <c r="D71" s="8" t="s">
        <v>45</v>
      </c>
      <c r="E71" s="10" t="s">
        <v>9</v>
      </c>
      <c r="F71" s="24"/>
      <c r="G71" s="11"/>
      <c r="H71" s="9"/>
      <c r="I71" s="9">
        <v>1</v>
      </c>
      <c r="J71" s="9">
        <v>15</v>
      </c>
      <c r="K71" s="9">
        <f t="shared" si="34"/>
        <v>15</v>
      </c>
      <c r="L71" s="9">
        <v>30</v>
      </c>
      <c r="M71" s="9"/>
      <c r="N71" s="12">
        <f t="shared" si="35"/>
        <v>2</v>
      </c>
      <c r="O71" s="13">
        <f t="shared" si="39"/>
        <v>0</v>
      </c>
      <c r="P71" s="14"/>
      <c r="Q71" s="15">
        <f t="shared" si="36"/>
        <v>30</v>
      </c>
      <c r="R71" s="16">
        <f t="shared" si="37"/>
        <v>0</v>
      </c>
      <c r="S71" s="15">
        <f t="shared" si="38"/>
        <v>30</v>
      </c>
      <c r="T71" s="55"/>
      <c r="U71" s="27"/>
    </row>
    <row r="72" spans="1:21" s="27" customFormat="1">
      <c r="A72" s="7"/>
      <c r="B72" s="8" t="s">
        <v>205</v>
      </c>
      <c r="C72" s="9">
        <v>2</v>
      </c>
      <c r="D72" s="8" t="s">
        <v>45</v>
      </c>
      <c r="E72" s="14" t="s">
        <v>112</v>
      </c>
      <c r="F72" s="11"/>
      <c r="G72" s="11"/>
      <c r="H72" s="9"/>
      <c r="I72" s="9">
        <v>1</v>
      </c>
      <c r="J72" s="9">
        <v>15</v>
      </c>
      <c r="K72" s="9">
        <f t="shared" si="34"/>
        <v>15</v>
      </c>
      <c r="L72" s="9">
        <v>30</v>
      </c>
      <c r="M72" s="9"/>
      <c r="N72" s="12">
        <f t="shared" si="35"/>
        <v>2</v>
      </c>
      <c r="O72" s="13">
        <f>M72/5</f>
        <v>0</v>
      </c>
      <c r="P72" s="14"/>
      <c r="Q72" s="15">
        <f t="shared" si="36"/>
        <v>30</v>
      </c>
      <c r="R72" s="16">
        <f t="shared" si="37"/>
        <v>0</v>
      </c>
      <c r="S72" s="15">
        <f t="shared" si="38"/>
        <v>30</v>
      </c>
      <c r="T72" s="55"/>
    </row>
    <row r="73" spans="1:21" s="27" customFormat="1">
      <c r="A73" s="7"/>
      <c r="B73" s="8" t="s">
        <v>206</v>
      </c>
      <c r="C73" s="9">
        <v>2</v>
      </c>
      <c r="D73" s="8" t="s">
        <v>45</v>
      </c>
      <c r="E73" s="14" t="s">
        <v>112</v>
      </c>
      <c r="F73" s="24"/>
      <c r="G73" s="11"/>
      <c r="H73" s="9"/>
      <c r="I73" s="9">
        <v>1</v>
      </c>
      <c r="J73" s="9">
        <v>15</v>
      </c>
      <c r="K73" s="9">
        <f t="shared" si="34"/>
        <v>15</v>
      </c>
      <c r="L73" s="9">
        <v>30</v>
      </c>
      <c r="M73" s="9"/>
      <c r="N73" s="12">
        <f t="shared" si="35"/>
        <v>2</v>
      </c>
      <c r="O73" s="13">
        <f>M73/5</f>
        <v>0</v>
      </c>
      <c r="P73" s="14"/>
      <c r="Q73" s="15">
        <f t="shared" si="36"/>
        <v>30</v>
      </c>
      <c r="R73" s="16">
        <f t="shared" si="37"/>
        <v>0</v>
      </c>
      <c r="S73" s="15">
        <f t="shared" si="38"/>
        <v>30</v>
      </c>
      <c r="T73" s="55"/>
    </row>
    <row r="74" spans="1:21" s="26" customFormat="1" ht="15.95" customHeight="1">
      <c r="A74" s="30"/>
      <c r="B74" s="8" t="s">
        <v>184</v>
      </c>
      <c r="C74" s="9">
        <v>2</v>
      </c>
      <c r="D74" s="8" t="s">
        <v>45</v>
      </c>
      <c r="E74" s="14" t="s">
        <v>185</v>
      </c>
      <c r="F74" s="24"/>
      <c r="G74" s="11"/>
      <c r="H74" s="9"/>
      <c r="I74" s="9"/>
      <c r="J74" s="9"/>
      <c r="K74" s="9">
        <f t="shared" si="34"/>
        <v>1</v>
      </c>
      <c r="L74" s="9"/>
      <c r="M74" s="9">
        <v>60</v>
      </c>
      <c r="N74" s="12">
        <f t="shared" si="35"/>
        <v>0</v>
      </c>
      <c r="O74" s="13">
        <f>M74/6</f>
        <v>10</v>
      </c>
      <c r="P74" s="14"/>
      <c r="Q74" s="15">
        <f t="shared" si="36"/>
        <v>0</v>
      </c>
      <c r="R74" s="16">
        <f t="shared" si="37"/>
        <v>40</v>
      </c>
      <c r="S74" s="15">
        <f t="shared" si="38"/>
        <v>40</v>
      </c>
      <c r="T74" s="27"/>
      <c r="U74" s="27"/>
    </row>
    <row r="75" spans="1:21" s="26" customFormat="1" ht="15.95" customHeight="1">
      <c r="A75" s="30"/>
      <c r="B75" s="8" t="s">
        <v>186</v>
      </c>
      <c r="C75" s="9">
        <v>2</v>
      </c>
      <c r="D75" s="8" t="s">
        <v>45</v>
      </c>
      <c r="E75" s="14" t="s">
        <v>185</v>
      </c>
      <c r="F75" s="24"/>
      <c r="G75" s="11"/>
      <c r="H75" s="9"/>
      <c r="I75" s="9"/>
      <c r="J75" s="9"/>
      <c r="K75" s="9">
        <f t="shared" si="34"/>
        <v>1</v>
      </c>
      <c r="L75" s="9"/>
      <c r="M75" s="9">
        <v>60</v>
      </c>
      <c r="N75" s="12">
        <f t="shared" si="35"/>
        <v>0</v>
      </c>
      <c r="O75" s="13">
        <f>M75/6</f>
        <v>10</v>
      </c>
      <c r="P75" s="14"/>
      <c r="Q75" s="15">
        <f t="shared" si="36"/>
        <v>0</v>
      </c>
      <c r="R75" s="16">
        <f t="shared" si="37"/>
        <v>40</v>
      </c>
      <c r="S75" s="15">
        <f t="shared" si="38"/>
        <v>40</v>
      </c>
      <c r="T75" s="27"/>
      <c r="U75" s="27"/>
    </row>
    <row r="76" spans="1:21" s="28" customFormat="1" ht="18.75">
      <c r="A76" s="7"/>
      <c r="B76" s="8"/>
      <c r="C76" s="9"/>
      <c r="D76" s="8"/>
      <c r="E76" s="14"/>
      <c r="F76" s="11"/>
      <c r="G76" s="11"/>
      <c r="H76" s="9"/>
      <c r="I76" s="9"/>
      <c r="J76" s="9"/>
      <c r="K76" s="9"/>
      <c r="L76" s="9"/>
      <c r="M76" s="9"/>
      <c r="N76" s="12"/>
      <c r="O76" s="13"/>
      <c r="P76" s="14"/>
      <c r="Q76" s="15"/>
      <c r="R76" s="15" t="s">
        <v>107</v>
      </c>
      <c r="S76" s="91">
        <f>SUM(S60:S75)*0.1+SUM(S60:S75)</f>
        <v>539</v>
      </c>
      <c r="T76" s="93">
        <v>446</v>
      </c>
      <c r="U76" s="93">
        <f>S76-T76</f>
        <v>93</v>
      </c>
    </row>
    <row r="77" spans="1:21" s="27" customFormat="1" ht="25.5">
      <c r="A77" s="3" t="s">
        <v>15</v>
      </c>
      <c r="B77" s="3" t="s">
        <v>16</v>
      </c>
      <c r="C77" s="4" t="s">
        <v>183</v>
      </c>
      <c r="D77" s="3" t="s">
        <v>17</v>
      </c>
      <c r="E77" s="3" t="s">
        <v>18</v>
      </c>
      <c r="F77" s="3" t="s">
        <v>19</v>
      </c>
      <c r="G77" s="3" t="s">
        <v>20</v>
      </c>
      <c r="H77" s="4" t="s">
        <v>1</v>
      </c>
      <c r="I77" s="3" t="s">
        <v>21</v>
      </c>
      <c r="J77" s="3" t="s">
        <v>22</v>
      </c>
      <c r="K77" s="4" t="s">
        <v>2</v>
      </c>
      <c r="L77" s="3" t="s">
        <v>33</v>
      </c>
      <c r="M77" s="3" t="s">
        <v>34</v>
      </c>
      <c r="N77" s="5" t="s">
        <v>3</v>
      </c>
      <c r="O77" s="5" t="s">
        <v>4</v>
      </c>
      <c r="P77" s="4" t="s">
        <v>32</v>
      </c>
      <c r="Q77" s="3" t="s">
        <v>5</v>
      </c>
      <c r="R77" s="3" t="s">
        <v>6</v>
      </c>
      <c r="S77" s="6" t="s">
        <v>7</v>
      </c>
      <c r="T77" s="84" t="s">
        <v>105</v>
      </c>
      <c r="U77" s="84" t="s">
        <v>106</v>
      </c>
    </row>
    <row r="78" spans="1:21" s="48" customFormat="1">
      <c r="A78" s="45"/>
      <c r="B78" s="48" t="s">
        <v>195</v>
      </c>
      <c r="C78" s="47">
        <v>1</v>
      </c>
      <c r="D78" s="46" t="s">
        <v>30</v>
      </c>
      <c r="E78" s="48" t="s">
        <v>221</v>
      </c>
      <c r="F78" s="49"/>
      <c r="G78" s="49"/>
      <c r="H78" s="47"/>
      <c r="I78" s="47">
        <v>1</v>
      </c>
      <c r="J78" s="47">
        <v>15</v>
      </c>
      <c r="K78" s="47">
        <f>J78-I78+1</f>
        <v>15</v>
      </c>
      <c r="L78" s="47">
        <v>30</v>
      </c>
      <c r="M78" s="47"/>
      <c r="N78" s="50">
        <f>L78/K78</f>
        <v>2</v>
      </c>
      <c r="O78" s="51">
        <f>M78/6</f>
        <v>0</v>
      </c>
      <c r="Q78" s="52">
        <f>IF(K78=0,0,L78)</f>
        <v>30</v>
      </c>
      <c r="R78" s="99">
        <f>IF(K78=0,0,M78/1.5)</f>
        <v>0</v>
      </c>
      <c r="S78" s="52">
        <f>P78+Q78+R78</f>
        <v>30</v>
      </c>
      <c r="U78" s="45"/>
    </row>
    <row r="79" spans="1:21" s="48" customFormat="1">
      <c r="A79" s="45"/>
      <c r="B79" s="46" t="s">
        <v>187</v>
      </c>
      <c r="C79" s="47">
        <v>2</v>
      </c>
      <c r="D79" s="46" t="s">
        <v>30</v>
      </c>
      <c r="E79" s="48" t="s">
        <v>222</v>
      </c>
      <c r="F79" s="47"/>
      <c r="G79" s="49"/>
      <c r="H79" s="47"/>
      <c r="I79" s="47">
        <v>1</v>
      </c>
      <c r="J79" s="47">
        <v>15</v>
      </c>
      <c r="K79" s="47">
        <f>J79-I79+1</f>
        <v>15</v>
      </c>
      <c r="L79" s="47">
        <v>45</v>
      </c>
      <c r="M79" s="47"/>
      <c r="N79" s="50"/>
      <c r="O79" s="51">
        <f>M79/6</f>
        <v>0</v>
      </c>
      <c r="Q79" s="52">
        <f>IF(K79=0,0,L79)</f>
        <v>45</v>
      </c>
      <c r="R79" s="99">
        <f>IF(K79=0,0,M79/1.5)</f>
        <v>0</v>
      </c>
      <c r="S79" s="52">
        <f>P79+Q79+R79</f>
        <v>45</v>
      </c>
    </row>
    <row r="80" spans="1:21" s="48" customFormat="1">
      <c r="A80" s="45"/>
      <c r="B80" s="46" t="s">
        <v>188</v>
      </c>
      <c r="C80" s="111">
        <v>2</v>
      </c>
      <c r="D80" s="46" t="s">
        <v>30</v>
      </c>
      <c r="E80" s="48" t="s">
        <v>222</v>
      </c>
      <c r="F80" s="47"/>
      <c r="G80" s="49"/>
      <c r="I80" s="47">
        <v>5</v>
      </c>
      <c r="J80" s="47">
        <v>19</v>
      </c>
      <c r="K80" s="47">
        <f>J80-I80+1</f>
        <v>15</v>
      </c>
      <c r="L80" s="47">
        <v>45</v>
      </c>
      <c r="M80" s="47"/>
      <c r="N80" s="50">
        <f>L80/K80</f>
        <v>3</v>
      </c>
      <c r="O80" s="51">
        <f>M80/6</f>
        <v>0</v>
      </c>
      <c r="Q80" s="52">
        <f>IF(K80=0,0,L80)</f>
        <v>45</v>
      </c>
      <c r="R80" s="99">
        <f>IF(K80=0,0,M80/1.5)</f>
        <v>0</v>
      </c>
      <c r="S80" s="52">
        <f>P80+Q80+R80</f>
        <v>45</v>
      </c>
    </row>
    <row r="81" spans="1:21" s="27" customFormat="1">
      <c r="A81" s="7"/>
      <c r="B81" s="8" t="s">
        <v>223</v>
      </c>
      <c r="C81" s="9">
        <v>2</v>
      </c>
      <c r="D81" s="46" t="s">
        <v>30</v>
      </c>
      <c r="E81" s="14" t="s">
        <v>112</v>
      </c>
      <c r="F81" s="11"/>
      <c r="G81" s="11"/>
      <c r="H81" s="9"/>
      <c r="I81" s="9">
        <v>1</v>
      </c>
      <c r="J81" s="9">
        <v>15</v>
      </c>
      <c r="K81" s="9">
        <f>J81-I81+1</f>
        <v>15</v>
      </c>
      <c r="L81" s="9">
        <v>30</v>
      </c>
      <c r="M81" s="9"/>
      <c r="N81" s="12">
        <f>L81/K81</f>
        <v>2</v>
      </c>
      <c r="O81" s="13">
        <f>M81/5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  <c r="T81" s="55"/>
    </row>
    <row r="82" spans="1:21" s="27" customFormat="1">
      <c r="A82" s="7"/>
      <c r="B82" s="8" t="s">
        <v>224</v>
      </c>
      <c r="C82" s="9">
        <v>2</v>
      </c>
      <c r="D82" s="46" t="s">
        <v>30</v>
      </c>
      <c r="E82" s="14" t="s">
        <v>112</v>
      </c>
      <c r="F82" s="24"/>
      <c r="G82" s="11"/>
      <c r="H82" s="9"/>
      <c r="I82" s="9">
        <v>1</v>
      </c>
      <c r="J82" s="9">
        <v>15</v>
      </c>
      <c r="K82" s="9">
        <f>J82-I82+1</f>
        <v>15</v>
      </c>
      <c r="L82" s="9">
        <v>30</v>
      </c>
      <c r="M82" s="9"/>
      <c r="N82" s="12">
        <f>L82/K82</f>
        <v>2</v>
      </c>
      <c r="O82" s="13">
        <f>M82/5</f>
        <v>0</v>
      </c>
      <c r="P82" s="14"/>
      <c r="Q82" s="15">
        <f>IF(K82=0,0,L82)</f>
        <v>30</v>
      </c>
      <c r="R82" s="16">
        <f>IF(K82=0,0,M82/1.5)</f>
        <v>0</v>
      </c>
      <c r="S82" s="15">
        <f>P82+Q82+R82</f>
        <v>30</v>
      </c>
      <c r="T82" s="55"/>
    </row>
    <row r="83" spans="1:21" s="27" customFormat="1" ht="18.75">
      <c r="A83" s="7"/>
      <c r="B83" s="14"/>
      <c r="C83" s="9"/>
      <c r="D83" s="8"/>
      <c r="E83" s="14"/>
      <c r="F83" s="11"/>
      <c r="G83" s="11"/>
      <c r="H83" s="9"/>
      <c r="I83" s="9"/>
      <c r="J83" s="9"/>
      <c r="K83" s="9"/>
      <c r="L83" s="9"/>
      <c r="M83" s="9"/>
      <c r="N83" s="12"/>
      <c r="O83" s="13"/>
      <c r="P83" s="14"/>
      <c r="Q83" s="15"/>
      <c r="R83" s="15" t="s">
        <v>107</v>
      </c>
      <c r="S83" s="91">
        <f>SUM(S78:S82)*0.1+SUM(S78:S82)</f>
        <v>198</v>
      </c>
      <c r="T83" s="93">
        <v>446</v>
      </c>
      <c r="U83" s="93">
        <f>S83-T83</f>
        <v>-248</v>
      </c>
    </row>
    <row r="84" spans="1:21" s="27" customFormat="1" ht="25.5">
      <c r="A84" s="3" t="s">
        <v>15</v>
      </c>
      <c r="B84" s="3" t="s">
        <v>16</v>
      </c>
      <c r="C84" s="4" t="s">
        <v>183</v>
      </c>
      <c r="D84" s="3" t="s">
        <v>17</v>
      </c>
      <c r="E84" s="3" t="s">
        <v>18</v>
      </c>
      <c r="F84" s="3" t="s">
        <v>19</v>
      </c>
      <c r="G84" s="3" t="s">
        <v>20</v>
      </c>
      <c r="H84" s="4" t="s">
        <v>1</v>
      </c>
      <c r="I84" s="3" t="s">
        <v>21</v>
      </c>
      <c r="J84" s="3" t="s">
        <v>22</v>
      </c>
      <c r="K84" s="4" t="s">
        <v>2</v>
      </c>
      <c r="L84" s="3" t="s">
        <v>33</v>
      </c>
      <c r="M84" s="3" t="s">
        <v>34</v>
      </c>
      <c r="N84" s="5" t="s">
        <v>3</v>
      </c>
      <c r="O84" s="5" t="s">
        <v>4</v>
      </c>
      <c r="P84" s="4" t="s">
        <v>32</v>
      </c>
      <c r="Q84" s="3" t="s">
        <v>5</v>
      </c>
      <c r="R84" s="3" t="s">
        <v>6</v>
      </c>
      <c r="S84" s="6" t="s">
        <v>7</v>
      </c>
      <c r="T84" s="84" t="s">
        <v>105</v>
      </c>
      <c r="U84" s="84" t="s">
        <v>106</v>
      </c>
    </row>
    <row r="85" spans="1:21" s="27" customFormat="1">
      <c r="A85" s="7"/>
      <c r="B85" s="8" t="s">
        <v>225</v>
      </c>
      <c r="C85" s="9">
        <v>1</v>
      </c>
      <c r="D85" s="8" t="s">
        <v>26</v>
      </c>
      <c r="E85" s="7" t="s">
        <v>155</v>
      </c>
      <c r="F85" s="11"/>
      <c r="G85" s="11"/>
      <c r="H85" s="9">
        <v>1</v>
      </c>
      <c r="I85" s="9">
        <v>1</v>
      </c>
      <c r="J85" s="9">
        <v>6</v>
      </c>
      <c r="K85" s="9">
        <f>J85-I85+1</f>
        <v>6</v>
      </c>
      <c r="L85" s="9">
        <v>30</v>
      </c>
      <c r="M85" s="9"/>
      <c r="N85" s="12">
        <f>L85/K85</f>
        <v>5</v>
      </c>
      <c r="O85" s="13">
        <f>M85/5</f>
        <v>0</v>
      </c>
      <c r="P85" s="14"/>
      <c r="Q85" s="15">
        <f>IF(K85=0,0,L85)</f>
        <v>30</v>
      </c>
      <c r="R85" s="16">
        <f>IF(K85=0,0,M85/1.5)</f>
        <v>0</v>
      </c>
      <c r="S85" s="15">
        <f>P85+Q85+R85</f>
        <v>30</v>
      </c>
      <c r="T85" s="55"/>
      <c r="U85" s="56"/>
    </row>
    <row r="86" spans="1:21" s="28" customFormat="1">
      <c r="A86" s="7"/>
      <c r="B86" s="8" t="s">
        <v>226</v>
      </c>
      <c r="C86" s="9">
        <v>1</v>
      </c>
      <c r="D86" s="8" t="s">
        <v>26</v>
      </c>
      <c r="E86" s="7" t="s">
        <v>155</v>
      </c>
      <c r="F86" s="11"/>
      <c r="G86" s="11"/>
      <c r="H86" s="9">
        <v>1</v>
      </c>
      <c r="I86" s="9">
        <v>1</v>
      </c>
      <c r="J86" s="9">
        <v>6</v>
      </c>
      <c r="K86" s="9">
        <f>J86-I86+1</f>
        <v>6</v>
      </c>
      <c r="L86" s="9">
        <v>30</v>
      </c>
      <c r="M86" s="9"/>
      <c r="N86" s="12">
        <f>L86/K86</f>
        <v>5</v>
      </c>
      <c r="O86" s="13">
        <f>M86/5</f>
        <v>0</v>
      </c>
      <c r="P86" s="14"/>
      <c r="Q86" s="15">
        <f>IF(K86=0,0,L86)</f>
        <v>30</v>
      </c>
      <c r="R86" s="16">
        <f>IF(K86=0,0,M86/1.5)</f>
        <v>0</v>
      </c>
      <c r="S86" s="15">
        <f>P86+Q86+R86</f>
        <v>30</v>
      </c>
      <c r="T86" s="55"/>
      <c r="U86" s="56"/>
    </row>
    <row r="87" spans="1:21" s="27" customFormat="1">
      <c r="A87" s="7"/>
      <c r="B87" s="8" t="s">
        <v>227</v>
      </c>
      <c r="C87" s="9">
        <v>1</v>
      </c>
      <c r="D87" s="8" t="s">
        <v>26</v>
      </c>
      <c r="E87" s="7" t="s">
        <v>155</v>
      </c>
      <c r="F87" s="11"/>
      <c r="G87" s="11"/>
      <c r="H87" s="9">
        <v>1</v>
      </c>
      <c r="I87" s="9">
        <v>7</v>
      </c>
      <c r="J87" s="9">
        <v>12</v>
      </c>
      <c r="K87" s="9">
        <f>J87-I87+1</f>
        <v>6</v>
      </c>
      <c r="L87" s="9">
        <v>45</v>
      </c>
      <c r="M87" s="9"/>
      <c r="N87" s="12">
        <f>L87/K87</f>
        <v>7.5</v>
      </c>
      <c r="O87" s="13">
        <f>M87/5</f>
        <v>0</v>
      </c>
      <c r="P87" s="14"/>
      <c r="Q87" s="15">
        <f>IF(K87=0,0,L87)</f>
        <v>45</v>
      </c>
      <c r="R87" s="16">
        <f>IF(K87=0,0,M87/1.5)</f>
        <v>0</v>
      </c>
      <c r="S87" s="15">
        <f>P87+Q87+R87</f>
        <v>45</v>
      </c>
      <c r="T87" s="31"/>
    </row>
    <row r="88" spans="1:21" s="27" customFormat="1" ht="18.75">
      <c r="A88" s="7"/>
      <c r="B88" s="8"/>
      <c r="C88" s="9"/>
      <c r="D88" s="8"/>
      <c r="E88" s="32"/>
      <c r="F88" s="11"/>
      <c r="G88" s="11"/>
      <c r="H88" s="9"/>
      <c r="I88" s="9"/>
      <c r="J88" s="9"/>
      <c r="K88" s="9"/>
      <c r="L88" s="9"/>
      <c r="M88" s="9"/>
      <c r="N88" s="12"/>
      <c r="O88" s="13"/>
      <c r="P88" s="14"/>
      <c r="Q88" s="15"/>
      <c r="R88" s="15" t="s">
        <v>107</v>
      </c>
      <c r="S88" s="91">
        <f>SUM(S85:S87)*0.1+SUM(S85:S87)</f>
        <v>115.5</v>
      </c>
      <c r="T88" s="93">
        <v>446</v>
      </c>
      <c r="U88" s="93">
        <f>S88-T88</f>
        <v>-330.5</v>
      </c>
    </row>
    <row r="89" spans="1:21" s="27" customFormat="1" ht="25.5">
      <c r="A89" s="3" t="s">
        <v>15</v>
      </c>
      <c r="B89" s="3" t="s">
        <v>16</v>
      </c>
      <c r="C89" s="4" t="s">
        <v>183</v>
      </c>
      <c r="D89" s="3" t="s">
        <v>17</v>
      </c>
      <c r="E89" s="3" t="s">
        <v>18</v>
      </c>
      <c r="F89" s="3" t="s">
        <v>19</v>
      </c>
      <c r="G89" s="3" t="s">
        <v>20</v>
      </c>
      <c r="H89" s="4" t="s">
        <v>1</v>
      </c>
      <c r="I89" s="3" t="s">
        <v>21</v>
      </c>
      <c r="J89" s="3" t="s">
        <v>22</v>
      </c>
      <c r="K89" s="4" t="s">
        <v>2</v>
      </c>
      <c r="L89" s="3" t="s">
        <v>33</v>
      </c>
      <c r="M89" s="3" t="s">
        <v>34</v>
      </c>
      <c r="N89" s="5" t="s">
        <v>3</v>
      </c>
      <c r="O89" s="5" t="s">
        <v>4</v>
      </c>
      <c r="P89" s="4" t="s">
        <v>32</v>
      </c>
      <c r="Q89" s="3" t="s">
        <v>5</v>
      </c>
      <c r="R89" s="3" t="s">
        <v>6</v>
      </c>
      <c r="S89" s="6" t="s">
        <v>7</v>
      </c>
      <c r="T89" s="84" t="s">
        <v>105</v>
      </c>
      <c r="U89" s="84" t="s">
        <v>106</v>
      </c>
    </row>
    <row r="90" spans="1:21" s="27" customFormat="1">
      <c r="A90" s="109"/>
      <c r="B90" s="8" t="s">
        <v>229</v>
      </c>
      <c r="C90" s="9">
        <v>1</v>
      </c>
      <c r="D90" s="8" t="s">
        <v>49</v>
      </c>
      <c r="E90" s="14" t="s">
        <v>115</v>
      </c>
      <c r="F90" s="24"/>
      <c r="G90" s="11"/>
      <c r="H90" s="9"/>
      <c r="I90" s="9">
        <v>5</v>
      </c>
      <c r="J90" s="9">
        <v>19</v>
      </c>
      <c r="K90" s="9">
        <f t="shared" ref="K90:K94" si="40">J90-I90+1</f>
        <v>15</v>
      </c>
      <c r="L90" s="9">
        <v>150</v>
      </c>
      <c r="M90" s="9"/>
      <c r="N90" s="12"/>
      <c r="O90" s="13">
        <f t="shared" ref="O90:O94" si="41">M90/6</f>
        <v>0</v>
      </c>
      <c r="P90" s="14"/>
      <c r="Q90" s="15">
        <f t="shared" ref="Q90:Q94" si="42">IF(K90=0,0,L90)</f>
        <v>150</v>
      </c>
      <c r="R90" s="16">
        <f t="shared" ref="R90:R94" si="43">IF(K90=0,0,M90/1.5)</f>
        <v>0</v>
      </c>
      <c r="S90" s="15">
        <f t="shared" ref="S90:S94" si="44">P90+Q90+R90</f>
        <v>150</v>
      </c>
      <c r="U90" s="85"/>
    </row>
    <row r="91" spans="1:21" s="27" customFormat="1">
      <c r="A91" s="7"/>
      <c r="B91" s="8" t="s">
        <v>230</v>
      </c>
      <c r="C91" s="9">
        <v>1</v>
      </c>
      <c r="D91" s="8" t="s">
        <v>49</v>
      </c>
      <c r="E91" s="14" t="s">
        <v>115</v>
      </c>
      <c r="F91" s="24"/>
      <c r="G91" s="11"/>
      <c r="H91" s="9"/>
      <c r="I91" s="9">
        <v>2</v>
      </c>
      <c r="J91" s="9">
        <v>16</v>
      </c>
      <c r="K91" s="9">
        <f t="shared" si="40"/>
        <v>15</v>
      </c>
      <c r="L91" s="9">
        <v>60</v>
      </c>
      <c r="M91" s="9"/>
      <c r="N91" s="12"/>
      <c r="O91" s="13">
        <f t="shared" si="41"/>
        <v>0</v>
      </c>
      <c r="P91" s="14"/>
      <c r="Q91" s="15">
        <f t="shared" si="42"/>
        <v>60</v>
      </c>
      <c r="R91" s="16">
        <f t="shared" si="43"/>
        <v>0</v>
      </c>
      <c r="S91" s="15">
        <f t="shared" si="44"/>
        <v>60</v>
      </c>
    </row>
    <row r="92" spans="1:21" s="27" customFormat="1">
      <c r="A92" s="7"/>
      <c r="B92" s="8" t="s">
        <v>231</v>
      </c>
      <c r="C92" s="9">
        <v>1</v>
      </c>
      <c r="D92" s="8" t="s">
        <v>49</v>
      </c>
      <c r="E92" s="14" t="s">
        <v>115</v>
      </c>
      <c r="F92" s="24"/>
      <c r="G92" s="11"/>
      <c r="H92" s="9"/>
      <c r="I92" s="9">
        <v>1</v>
      </c>
      <c r="J92" s="9">
        <v>15</v>
      </c>
      <c r="K92" s="9">
        <f t="shared" si="40"/>
        <v>15</v>
      </c>
      <c r="L92" s="9">
        <v>180</v>
      </c>
      <c r="M92" s="9"/>
      <c r="N92" s="12">
        <f>L92/K92</f>
        <v>12</v>
      </c>
      <c r="O92" s="13">
        <f t="shared" si="41"/>
        <v>0</v>
      </c>
      <c r="P92" s="14"/>
      <c r="Q92" s="15">
        <f t="shared" si="42"/>
        <v>180</v>
      </c>
      <c r="R92" s="16">
        <f t="shared" si="43"/>
        <v>0</v>
      </c>
      <c r="S92" s="15">
        <f t="shared" si="44"/>
        <v>180</v>
      </c>
    </row>
    <row r="93" spans="1:21" s="28" customFormat="1">
      <c r="A93" s="7"/>
      <c r="B93" s="8" t="s">
        <v>232</v>
      </c>
      <c r="C93" s="9">
        <v>1</v>
      </c>
      <c r="D93" s="8" t="s">
        <v>49</v>
      </c>
      <c r="E93" s="14" t="s">
        <v>93</v>
      </c>
      <c r="F93" s="24"/>
      <c r="G93" s="11"/>
      <c r="H93" s="9"/>
      <c r="I93" s="9">
        <v>1</v>
      </c>
      <c r="J93" s="9">
        <v>15</v>
      </c>
      <c r="K93" s="9">
        <f t="shared" si="40"/>
        <v>15</v>
      </c>
      <c r="L93" s="9">
        <v>30</v>
      </c>
      <c r="M93" s="9"/>
      <c r="N93" s="12">
        <f>L93/K93</f>
        <v>2</v>
      </c>
      <c r="O93" s="13">
        <f t="shared" si="41"/>
        <v>0</v>
      </c>
      <c r="P93" s="14"/>
      <c r="Q93" s="15">
        <f t="shared" si="42"/>
        <v>30</v>
      </c>
      <c r="R93" s="16">
        <f t="shared" si="43"/>
        <v>0</v>
      </c>
      <c r="S93" s="15">
        <f t="shared" si="44"/>
        <v>30</v>
      </c>
      <c r="T93" s="27"/>
      <c r="U93" s="56"/>
    </row>
    <row r="94" spans="1:21" s="27" customFormat="1">
      <c r="A94" s="7"/>
      <c r="B94" s="8" t="s">
        <v>233</v>
      </c>
      <c r="C94" s="9">
        <v>1</v>
      </c>
      <c r="D94" s="8" t="s">
        <v>49</v>
      </c>
      <c r="E94" s="14" t="s">
        <v>115</v>
      </c>
      <c r="F94" s="24"/>
      <c r="G94" s="11"/>
      <c r="H94" s="9"/>
      <c r="I94" s="9">
        <v>1</v>
      </c>
      <c r="J94" s="9">
        <v>15</v>
      </c>
      <c r="K94" s="9">
        <f t="shared" si="40"/>
        <v>15</v>
      </c>
      <c r="L94" s="9">
        <v>30</v>
      </c>
      <c r="M94" s="9"/>
      <c r="N94" s="12">
        <f>L94/K94</f>
        <v>2</v>
      </c>
      <c r="O94" s="13">
        <f t="shared" si="41"/>
        <v>0</v>
      </c>
      <c r="P94" s="14"/>
      <c r="Q94" s="15">
        <f t="shared" si="42"/>
        <v>30</v>
      </c>
      <c r="R94" s="16">
        <f t="shared" si="43"/>
        <v>0</v>
      </c>
      <c r="S94" s="15">
        <f t="shared" si="44"/>
        <v>30</v>
      </c>
    </row>
    <row r="95" spans="1:21" s="27" customFormat="1" ht="18.75">
      <c r="A95" s="81"/>
      <c r="B95" s="8"/>
      <c r="C95" s="9"/>
      <c r="D95" s="8"/>
      <c r="E95" s="14"/>
      <c r="F95" s="24"/>
      <c r="G95" s="11"/>
      <c r="H95" s="9"/>
      <c r="I95" s="9"/>
      <c r="J95" s="9"/>
      <c r="K95" s="9"/>
      <c r="L95" s="9"/>
      <c r="M95" s="9"/>
      <c r="N95" s="12"/>
      <c r="O95" s="13"/>
      <c r="P95" s="14"/>
      <c r="Q95" s="15"/>
      <c r="R95" s="15" t="s">
        <v>107</v>
      </c>
      <c r="S95" s="91">
        <f>SUM(S90:S94)*0.1+SUM(S90:S94)</f>
        <v>495</v>
      </c>
      <c r="T95" s="93">
        <v>446</v>
      </c>
      <c r="U95" s="93">
        <f>S95-T95</f>
        <v>49</v>
      </c>
    </row>
    <row r="96" spans="1:21" s="27" customFormat="1" ht="25.5">
      <c r="A96" s="3" t="s">
        <v>15</v>
      </c>
      <c r="B96" s="3" t="s">
        <v>16</v>
      </c>
      <c r="C96" s="4" t="s">
        <v>183</v>
      </c>
      <c r="D96" s="3" t="s">
        <v>17</v>
      </c>
      <c r="E96" s="3" t="s">
        <v>18</v>
      </c>
      <c r="F96" s="3" t="s">
        <v>19</v>
      </c>
      <c r="G96" s="3" t="s">
        <v>20</v>
      </c>
      <c r="H96" s="4" t="s">
        <v>1</v>
      </c>
      <c r="I96" s="3" t="s">
        <v>21</v>
      </c>
      <c r="J96" s="3" t="s">
        <v>22</v>
      </c>
      <c r="K96" s="4" t="s">
        <v>2</v>
      </c>
      <c r="L96" s="3" t="s">
        <v>33</v>
      </c>
      <c r="M96" s="3" t="s">
        <v>34</v>
      </c>
      <c r="N96" s="5" t="s">
        <v>3</v>
      </c>
      <c r="O96" s="5" t="s">
        <v>4</v>
      </c>
      <c r="P96" s="4" t="s">
        <v>32</v>
      </c>
      <c r="Q96" s="3" t="s">
        <v>5</v>
      </c>
      <c r="R96" s="3" t="s">
        <v>6</v>
      </c>
      <c r="S96" s="6" t="s">
        <v>7</v>
      </c>
      <c r="T96" s="84" t="s">
        <v>105</v>
      </c>
      <c r="U96" s="84" t="s">
        <v>106</v>
      </c>
    </row>
    <row r="97" spans="1:21" s="27" customFormat="1">
      <c r="A97" s="109"/>
      <c r="B97" s="8" t="s">
        <v>229</v>
      </c>
      <c r="C97" s="9">
        <v>1</v>
      </c>
      <c r="D97" s="8" t="s">
        <v>161</v>
      </c>
      <c r="E97" s="14" t="s">
        <v>97</v>
      </c>
      <c r="F97" s="24"/>
      <c r="G97" s="11"/>
      <c r="H97" s="9"/>
      <c r="I97" s="9">
        <v>5</v>
      </c>
      <c r="J97" s="9">
        <v>19</v>
      </c>
      <c r="K97" s="9">
        <f t="shared" ref="K97:K100" si="45">J97-I97+1</f>
        <v>15</v>
      </c>
      <c r="L97" s="9">
        <v>150</v>
      </c>
      <c r="M97" s="9"/>
      <c r="N97" s="12"/>
      <c r="O97" s="13">
        <f t="shared" ref="O97:O100" si="46">M97/6</f>
        <v>0</v>
      </c>
      <c r="P97" s="14"/>
      <c r="Q97" s="15">
        <f t="shared" ref="Q97:Q100" si="47">IF(K97=0,0,L97)</f>
        <v>150</v>
      </c>
      <c r="R97" s="16">
        <f t="shared" ref="R97:R100" si="48">IF(K97=0,0,M97/1.5)</f>
        <v>0</v>
      </c>
      <c r="S97" s="15">
        <f t="shared" ref="S97:S100" si="49">P97+Q97+R97</f>
        <v>150</v>
      </c>
      <c r="U97" s="85"/>
    </row>
    <row r="98" spans="1:21" s="27" customFormat="1">
      <c r="A98" s="7"/>
      <c r="B98" s="8" t="s">
        <v>230</v>
      </c>
      <c r="C98" s="9">
        <v>1</v>
      </c>
      <c r="D98" s="8" t="s">
        <v>161</v>
      </c>
      <c r="E98" s="14" t="s">
        <v>97</v>
      </c>
      <c r="F98" s="24"/>
      <c r="G98" s="11"/>
      <c r="H98" s="9"/>
      <c r="I98" s="9">
        <v>2</v>
      </c>
      <c r="J98" s="9">
        <v>16</v>
      </c>
      <c r="K98" s="9">
        <f t="shared" si="45"/>
        <v>15</v>
      </c>
      <c r="L98" s="9">
        <v>60</v>
      </c>
      <c r="M98" s="9"/>
      <c r="N98" s="12"/>
      <c r="O98" s="13">
        <f t="shared" si="46"/>
        <v>0</v>
      </c>
      <c r="P98" s="14"/>
      <c r="Q98" s="15">
        <f t="shared" si="47"/>
        <v>60</v>
      </c>
      <c r="R98" s="16">
        <f t="shared" si="48"/>
        <v>0</v>
      </c>
      <c r="S98" s="15">
        <f t="shared" si="49"/>
        <v>60</v>
      </c>
    </row>
    <row r="99" spans="1:21" s="27" customFormat="1">
      <c r="A99" s="7"/>
      <c r="B99" s="8" t="s">
        <v>231</v>
      </c>
      <c r="C99" s="9">
        <v>1</v>
      </c>
      <c r="D99" s="8" t="s">
        <v>161</v>
      </c>
      <c r="E99" s="14" t="s">
        <v>97</v>
      </c>
      <c r="F99" s="24"/>
      <c r="G99" s="11"/>
      <c r="H99" s="9"/>
      <c r="I99" s="9">
        <v>1</v>
      </c>
      <c r="J99" s="9">
        <v>15</v>
      </c>
      <c r="K99" s="9">
        <f t="shared" si="45"/>
        <v>15</v>
      </c>
      <c r="L99" s="9">
        <v>180</v>
      </c>
      <c r="M99" s="9"/>
      <c r="N99" s="12">
        <f>L99/K99</f>
        <v>12</v>
      </c>
      <c r="O99" s="13">
        <f t="shared" si="46"/>
        <v>0</v>
      </c>
      <c r="P99" s="14"/>
      <c r="Q99" s="15">
        <f t="shared" si="47"/>
        <v>180</v>
      </c>
      <c r="R99" s="16">
        <f t="shared" si="48"/>
        <v>0</v>
      </c>
      <c r="S99" s="15">
        <f t="shared" si="49"/>
        <v>180</v>
      </c>
    </row>
    <row r="100" spans="1:21" s="28" customFormat="1">
      <c r="A100" s="7"/>
      <c r="B100" s="8" t="s">
        <v>234</v>
      </c>
      <c r="C100" s="9">
        <v>1</v>
      </c>
      <c r="D100" s="8" t="s">
        <v>161</v>
      </c>
      <c r="E100" s="14" t="s">
        <v>97</v>
      </c>
      <c r="F100" s="24"/>
      <c r="G100" s="11"/>
      <c r="H100" s="9"/>
      <c r="I100" s="9">
        <v>1</v>
      </c>
      <c r="J100" s="9">
        <v>15</v>
      </c>
      <c r="K100" s="9">
        <f t="shared" si="45"/>
        <v>15</v>
      </c>
      <c r="L100" s="9">
        <v>60</v>
      </c>
      <c r="M100" s="9"/>
      <c r="N100" s="12">
        <f>L100/K100</f>
        <v>4</v>
      </c>
      <c r="O100" s="13">
        <f t="shared" si="46"/>
        <v>0</v>
      </c>
      <c r="P100" s="14"/>
      <c r="Q100" s="15">
        <f t="shared" si="47"/>
        <v>60</v>
      </c>
      <c r="R100" s="16">
        <f t="shared" si="48"/>
        <v>0</v>
      </c>
      <c r="S100" s="15">
        <f t="shared" si="49"/>
        <v>60</v>
      </c>
      <c r="T100" s="27"/>
      <c r="U100" s="56"/>
    </row>
    <row r="101" spans="1:21" s="27" customFormat="1" ht="18.75">
      <c r="A101" s="81"/>
      <c r="B101" s="8"/>
      <c r="C101" s="9"/>
      <c r="D101" s="8"/>
      <c r="E101" s="14"/>
      <c r="F101" s="24"/>
      <c r="G101" s="11"/>
      <c r="H101" s="9"/>
      <c r="I101" s="9"/>
      <c r="J101" s="9"/>
      <c r="K101" s="9"/>
      <c r="L101" s="9"/>
      <c r="M101" s="9"/>
      <c r="N101" s="12"/>
      <c r="O101" s="13"/>
      <c r="P101" s="14"/>
      <c r="Q101" s="15"/>
      <c r="R101" s="15" t="s">
        <v>107</v>
      </c>
      <c r="S101" s="91">
        <f>SUM(S97:S100)*0.1+SUM(S97:S100)</f>
        <v>495</v>
      </c>
      <c r="T101" s="93">
        <v>446</v>
      </c>
      <c r="U101" s="93">
        <f>S101-T101</f>
        <v>49</v>
      </c>
    </row>
    <row r="102" spans="1:21" s="27" customFormat="1" ht="25.5">
      <c r="A102" s="3" t="s">
        <v>15</v>
      </c>
      <c r="B102" s="3" t="s">
        <v>16</v>
      </c>
      <c r="C102" s="4" t="s">
        <v>183</v>
      </c>
      <c r="D102" s="3" t="s">
        <v>17</v>
      </c>
      <c r="E102" s="3" t="s">
        <v>18</v>
      </c>
      <c r="F102" s="3" t="s">
        <v>19</v>
      </c>
      <c r="G102" s="3" t="s">
        <v>20</v>
      </c>
      <c r="H102" s="4" t="s">
        <v>1</v>
      </c>
      <c r="I102" s="3" t="s">
        <v>21</v>
      </c>
      <c r="J102" s="3" t="s">
        <v>22</v>
      </c>
      <c r="K102" s="4" t="s">
        <v>2</v>
      </c>
      <c r="L102" s="3" t="s">
        <v>33</v>
      </c>
      <c r="M102" s="3" t="s">
        <v>34</v>
      </c>
      <c r="N102" s="5" t="s">
        <v>3</v>
      </c>
      <c r="O102" s="5" t="s">
        <v>4</v>
      </c>
      <c r="P102" s="4" t="s">
        <v>32</v>
      </c>
      <c r="Q102" s="3" t="s">
        <v>5</v>
      </c>
      <c r="R102" s="3" t="s">
        <v>6</v>
      </c>
      <c r="S102" s="6" t="s">
        <v>7</v>
      </c>
      <c r="T102" s="53" t="s">
        <v>105</v>
      </c>
      <c r="U102" s="54" t="s">
        <v>106</v>
      </c>
    </row>
    <row r="103" spans="1:21" s="48" customFormat="1">
      <c r="A103" s="45"/>
      <c r="B103" s="46" t="s">
        <v>182</v>
      </c>
      <c r="C103" s="47">
        <v>1</v>
      </c>
      <c r="D103" s="46" t="s">
        <v>25</v>
      </c>
      <c r="E103" s="45" t="s">
        <v>126</v>
      </c>
      <c r="F103" s="103"/>
      <c r="G103" s="49"/>
      <c r="H103" s="47"/>
      <c r="I103" s="47">
        <v>2</v>
      </c>
      <c r="J103" s="47">
        <v>16</v>
      </c>
      <c r="K103" s="47">
        <f>J103-I103+1</f>
        <v>15</v>
      </c>
      <c r="L103" s="47">
        <v>30</v>
      </c>
      <c r="M103" s="47"/>
      <c r="N103" s="50">
        <f>L103/K103</f>
        <v>2</v>
      </c>
      <c r="O103" s="51">
        <f>M103/5</f>
        <v>0</v>
      </c>
      <c r="Q103" s="52">
        <f>IF(K103=0,0,L103)</f>
        <v>30</v>
      </c>
      <c r="R103" s="99">
        <f>IF(K103=0,0,M103/1.5)</f>
        <v>0</v>
      </c>
      <c r="S103" s="52">
        <f>P103+Q103+R103</f>
        <v>30</v>
      </c>
    </row>
    <row r="104" spans="1:21" s="27" customFormat="1">
      <c r="A104" s="7"/>
      <c r="B104" s="8" t="s">
        <v>235</v>
      </c>
      <c r="C104" s="9">
        <v>1</v>
      </c>
      <c r="D104" s="8" t="s">
        <v>25</v>
      </c>
      <c r="E104" s="7" t="s">
        <v>43</v>
      </c>
      <c r="F104" s="18"/>
      <c r="G104" s="11"/>
      <c r="H104" s="9"/>
      <c r="I104" s="9">
        <v>1</v>
      </c>
      <c r="J104" s="9">
        <v>15</v>
      </c>
      <c r="K104" s="9">
        <f>J104-I104+1</f>
        <v>15</v>
      </c>
      <c r="L104" s="9">
        <v>90</v>
      </c>
      <c r="M104" s="9"/>
      <c r="N104" s="12">
        <f>L104/K104</f>
        <v>6</v>
      </c>
      <c r="O104" s="13">
        <f>M104/5</f>
        <v>0</v>
      </c>
      <c r="P104" s="14"/>
      <c r="Q104" s="15">
        <f>IF(K104=0,0,L104)</f>
        <v>90</v>
      </c>
      <c r="R104" s="16">
        <f>IF(K104=0,0,M104/1.5)</f>
        <v>0</v>
      </c>
      <c r="S104" s="15">
        <f>P104+Q104+R104</f>
        <v>90</v>
      </c>
    </row>
    <row r="105" spans="1:21" s="27" customFormat="1">
      <c r="A105" s="7"/>
      <c r="B105" s="8" t="s">
        <v>236</v>
      </c>
      <c r="C105" s="9">
        <v>1</v>
      </c>
      <c r="D105" s="8" t="s">
        <v>25</v>
      </c>
      <c r="E105" s="7" t="s">
        <v>113</v>
      </c>
      <c r="F105" s="11"/>
      <c r="G105" s="11"/>
      <c r="H105" s="9"/>
      <c r="I105" s="9">
        <v>1</v>
      </c>
      <c r="J105" s="9">
        <v>15</v>
      </c>
      <c r="K105" s="9">
        <f>J105-I105+1</f>
        <v>15</v>
      </c>
      <c r="L105" s="9">
        <v>120</v>
      </c>
      <c r="M105" s="9"/>
      <c r="N105" s="12">
        <f>L105/K105</f>
        <v>8</v>
      </c>
      <c r="O105" s="13">
        <f>M105/5</f>
        <v>0</v>
      </c>
      <c r="P105" s="14"/>
      <c r="Q105" s="15">
        <f>IF(K105=0,0,L105)</f>
        <v>120</v>
      </c>
      <c r="R105" s="16">
        <f>IF(K105=0,0,M105/1.5)</f>
        <v>0</v>
      </c>
      <c r="S105" s="15">
        <f>P105+Q105+R105</f>
        <v>120</v>
      </c>
    </row>
    <row r="106" spans="1:21" s="27" customFormat="1">
      <c r="A106" s="7"/>
      <c r="B106" s="8" t="s">
        <v>229</v>
      </c>
      <c r="C106" s="9">
        <v>1</v>
      </c>
      <c r="D106" s="8" t="s">
        <v>25</v>
      </c>
      <c r="E106" s="7" t="s">
        <v>23</v>
      </c>
      <c r="F106" s="18"/>
      <c r="G106" s="11"/>
      <c r="H106" s="9"/>
      <c r="I106" s="9">
        <v>1</v>
      </c>
      <c r="J106" s="9">
        <v>15</v>
      </c>
      <c r="K106" s="9">
        <f>J106-I106+1</f>
        <v>15</v>
      </c>
      <c r="L106" s="9">
        <v>150</v>
      </c>
      <c r="M106" s="9"/>
      <c r="N106" s="12">
        <f>L106/K106</f>
        <v>10</v>
      </c>
      <c r="O106" s="13">
        <f>M106/6</f>
        <v>0</v>
      </c>
      <c r="P106" s="14"/>
      <c r="Q106" s="15">
        <f>IF(K106=0,0,L106)</f>
        <v>150</v>
      </c>
      <c r="R106" s="16">
        <f>IF(K106=0,0,M106/1.5)</f>
        <v>0</v>
      </c>
      <c r="S106" s="15">
        <f>P106+Q106+R106</f>
        <v>150</v>
      </c>
    </row>
    <row r="107" spans="1:21" s="27" customFormat="1" ht="18.75">
      <c r="A107" s="7"/>
      <c r="B107" s="8"/>
      <c r="D107" s="8"/>
      <c r="E107" s="7"/>
      <c r="F107" s="11"/>
      <c r="G107" s="11"/>
      <c r="H107" s="9"/>
      <c r="I107" s="9"/>
      <c r="J107" s="9"/>
      <c r="K107" s="9"/>
      <c r="L107" s="9"/>
      <c r="M107" s="9"/>
      <c r="N107" s="12"/>
      <c r="O107" s="13"/>
      <c r="P107" s="14"/>
      <c r="Q107" s="15"/>
      <c r="R107" s="15" t="s">
        <v>107</v>
      </c>
      <c r="S107" s="91">
        <f>SUM(S103:S106)*0.1+SUM(S103:S106)</f>
        <v>429</v>
      </c>
      <c r="T107" s="93">
        <v>446</v>
      </c>
      <c r="U107" s="93">
        <f>S107-T107</f>
        <v>-17</v>
      </c>
    </row>
    <row r="108" spans="1:21" s="27" customFormat="1" ht="25.5">
      <c r="A108" s="3" t="s">
        <v>15</v>
      </c>
      <c r="B108" s="3" t="s">
        <v>16</v>
      </c>
      <c r="C108" s="4" t="s">
        <v>183</v>
      </c>
      <c r="D108" s="3" t="s">
        <v>17</v>
      </c>
      <c r="E108" s="3" t="s">
        <v>18</v>
      </c>
      <c r="F108" s="3" t="s">
        <v>19</v>
      </c>
      <c r="G108" s="3" t="s">
        <v>20</v>
      </c>
      <c r="H108" s="4" t="s">
        <v>1</v>
      </c>
      <c r="I108" s="3" t="s">
        <v>21</v>
      </c>
      <c r="J108" s="3" t="s">
        <v>22</v>
      </c>
      <c r="K108" s="4" t="s">
        <v>2</v>
      </c>
      <c r="L108" s="3" t="s">
        <v>33</v>
      </c>
      <c r="M108" s="3" t="s">
        <v>34</v>
      </c>
      <c r="N108" s="5" t="s">
        <v>3</v>
      </c>
      <c r="O108" s="5" t="s">
        <v>4</v>
      </c>
      <c r="P108" s="4" t="s">
        <v>32</v>
      </c>
      <c r="Q108" s="3" t="s">
        <v>5</v>
      </c>
      <c r="R108" s="3" t="s">
        <v>6</v>
      </c>
      <c r="S108" s="6" t="s">
        <v>7</v>
      </c>
      <c r="T108" s="84" t="s">
        <v>105</v>
      </c>
      <c r="U108" s="84" t="s">
        <v>106</v>
      </c>
    </row>
    <row r="109" spans="1:21" s="27" customFormat="1">
      <c r="A109" s="7"/>
      <c r="B109" s="8" t="s">
        <v>237</v>
      </c>
      <c r="C109" s="9">
        <v>1</v>
      </c>
      <c r="D109" s="8" t="s">
        <v>46</v>
      </c>
      <c r="E109" s="14" t="s">
        <v>151</v>
      </c>
      <c r="F109" s="11"/>
      <c r="G109" s="11"/>
      <c r="H109" s="9"/>
      <c r="I109" s="9">
        <v>5</v>
      </c>
      <c r="J109" s="9">
        <v>19</v>
      </c>
      <c r="K109" s="9">
        <f>J109-I109+1</f>
        <v>15</v>
      </c>
      <c r="L109" s="9">
        <v>60</v>
      </c>
      <c r="M109" s="9"/>
      <c r="N109" s="12">
        <f>L109/K109</f>
        <v>4</v>
      </c>
      <c r="O109" s="13">
        <f>M109/5</f>
        <v>0</v>
      </c>
      <c r="P109" s="14"/>
      <c r="Q109" s="15">
        <f>IF(K109=0,0,L109)</f>
        <v>60</v>
      </c>
      <c r="R109" s="16">
        <f>IF(K109=0,0,M109/1.5)</f>
        <v>0</v>
      </c>
      <c r="S109" s="15">
        <f>P109+Q109+R109</f>
        <v>60</v>
      </c>
    </row>
    <row r="110" spans="1:21" s="27" customFormat="1">
      <c r="A110" s="7"/>
      <c r="B110" s="8" t="s">
        <v>234</v>
      </c>
      <c r="C110" s="9">
        <v>1</v>
      </c>
      <c r="D110" s="8" t="s">
        <v>46</v>
      </c>
      <c r="E110" s="14" t="s">
        <v>151</v>
      </c>
      <c r="F110" s="11"/>
      <c r="G110" s="11"/>
      <c r="H110" s="9"/>
      <c r="I110" s="9">
        <v>5</v>
      </c>
      <c r="J110" s="9">
        <v>19</v>
      </c>
      <c r="K110" s="9">
        <f>J110-I110+1</f>
        <v>15</v>
      </c>
      <c r="L110" s="9">
        <v>60</v>
      </c>
      <c r="M110" s="9"/>
      <c r="N110" s="12">
        <f>L110/K110</f>
        <v>4</v>
      </c>
      <c r="O110" s="13">
        <f>M110/5</f>
        <v>0</v>
      </c>
      <c r="P110" s="14"/>
      <c r="Q110" s="15">
        <f>IF(K110=0,0,L110)</f>
        <v>60</v>
      </c>
      <c r="R110" s="16">
        <f>IF(K110=0,0,M110/1.5)</f>
        <v>0</v>
      </c>
      <c r="S110" s="15">
        <f>P110+Q110+R110</f>
        <v>60</v>
      </c>
    </row>
    <row r="111" spans="1:21" s="27" customFormat="1">
      <c r="A111" s="7"/>
      <c r="B111" s="8" t="s">
        <v>229</v>
      </c>
      <c r="C111" s="9">
        <v>1</v>
      </c>
      <c r="D111" s="8" t="s">
        <v>46</v>
      </c>
      <c r="E111" s="14" t="s">
        <v>111</v>
      </c>
      <c r="F111" s="11"/>
      <c r="G111" s="11"/>
      <c r="H111" s="9"/>
      <c r="I111" s="9">
        <v>1</v>
      </c>
      <c r="J111" s="9">
        <v>15</v>
      </c>
      <c r="K111" s="9">
        <f>J111-I111+1</f>
        <v>15</v>
      </c>
      <c r="L111" s="9">
        <v>150</v>
      </c>
      <c r="M111" s="9"/>
      <c r="N111" s="12">
        <f>L111/K111</f>
        <v>10</v>
      </c>
      <c r="O111" s="13">
        <f>M111/5</f>
        <v>0</v>
      </c>
      <c r="P111" s="14"/>
      <c r="Q111" s="15">
        <f>IF(K111=0,0,L111)</f>
        <v>150</v>
      </c>
      <c r="R111" s="16">
        <f>IF(K111=0,0,M111/1.5)</f>
        <v>0</v>
      </c>
      <c r="S111" s="15">
        <f>P111+Q111+R111</f>
        <v>150</v>
      </c>
    </row>
    <row r="112" spans="1:21" s="27" customFormat="1">
      <c r="A112" s="7"/>
      <c r="B112" s="8" t="s">
        <v>231</v>
      </c>
      <c r="C112" s="9">
        <v>1</v>
      </c>
      <c r="D112" s="8" t="s">
        <v>46</v>
      </c>
      <c r="E112" s="14" t="s">
        <v>23</v>
      </c>
      <c r="F112" s="11"/>
      <c r="G112" s="11"/>
      <c r="H112" s="9"/>
      <c r="I112" s="9">
        <v>1</v>
      </c>
      <c r="J112" s="9">
        <v>15</v>
      </c>
      <c r="K112" s="9">
        <f>J112-I112+1</f>
        <v>15</v>
      </c>
      <c r="L112" s="9">
        <v>180</v>
      </c>
      <c r="M112" s="9"/>
      <c r="N112" s="12">
        <f>L112/K112</f>
        <v>12</v>
      </c>
      <c r="O112" s="13">
        <f>M112/6</f>
        <v>0</v>
      </c>
      <c r="P112" s="14"/>
      <c r="Q112" s="15">
        <f>IF(K112=0,0,L112)</f>
        <v>180</v>
      </c>
      <c r="R112" s="16">
        <f>IF(K112=0,0,M112/1.5)</f>
        <v>0</v>
      </c>
      <c r="S112" s="15">
        <f>P112+Q112+R112</f>
        <v>180</v>
      </c>
    </row>
    <row r="113" spans="1:29" s="27" customFormat="1" ht="18.75">
      <c r="A113" s="7"/>
      <c r="B113" s="8"/>
      <c r="C113" s="9"/>
      <c r="D113" s="8"/>
      <c r="E113" s="14"/>
      <c r="F113" s="11"/>
      <c r="G113" s="11"/>
      <c r="H113" s="9"/>
      <c r="I113" s="9"/>
      <c r="J113" s="9"/>
      <c r="K113" s="9"/>
      <c r="L113" s="9"/>
      <c r="M113" s="9"/>
      <c r="N113" s="12"/>
      <c r="O113" s="13"/>
      <c r="P113" s="14"/>
      <c r="Q113" s="15"/>
      <c r="R113" s="15" t="s">
        <v>107</v>
      </c>
      <c r="S113" s="91">
        <f>SUM(S109:S112)*0.1+SUM(S109:S112)</f>
        <v>495</v>
      </c>
      <c r="T113" s="93">
        <v>446</v>
      </c>
      <c r="U113" s="93">
        <f>S113-T113</f>
        <v>49</v>
      </c>
    </row>
    <row r="116" spans="1:29" s="34" customFormat="1">
      <c r="A116" s="33"/>
      <c r="C116" s="25"/>
      <c r="D116" s="25"/>
      <c r="E116" s="25"/>
      <c r="F116" s="3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</row>
    <row r="117" spans="1:29" s="34" customFormat="1">
      <c r="A117" s="33"/>
      <c r="C117" s="25"/>
      <c r="D117" s="25"/>
      <c r="E117" s="25"/>
      <c r="F117" s="3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</row>
    <row r="118" spans="1:29" s="34" customFormat="1">
      <c r="A118" s="33"/>
      <c r="C118" s="25"/>
      <c r="D118" s="25"/>
      <c r="E118" s="25"/>
      <c r="F118" s="3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</row>
    <row r="119" spans="1:29" s="34" customFormat="1">
      <c r="A119" s="33"/>
      <c r="C119" s="25"/>
      <c r="D119" s="25"/>
      <c r="E119" s="25"/>
      <c r="F119" s="3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</row>
    <row r="120" spans="1:29" s="34" customFormat="1">
      <c r="A120" s="33"/>
      <c r="C120" s="25"/>
      <c r="D120" s="25"/>
      <c r="E120" s="25"/>
      <c r="F120" s="3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</row>
    <row r="121" spans="1:29" s="34" customFormat="1">
      <c r="A121" s="33"/>
      <c r="C121" s="25"/>
      <c r="D121" s="25"/>
      <c r="E121" s="25"/>
      <c r="F121" s="3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</row>
    <row r="122" spans="1:29" s="34" customFormat="1">
      <c r="A122" s="33"/>
      <c r="C122" s="25"/>
      <c r="D122" s="25"/>
      <c r="E122" s="25"/>
      <c r="F122" s="3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</row>
    <row r="123" spans="1:29" s="34" customFormat="1">
      <c r="A123" s="33"/>
      <c r="C123" s="25"/>
      <c r="D123" s="25"/>
      <c r="E123" s="25"/>
      <c r="F123" s="3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</row>
    <row r="124" spans="1:29" s="34" customFormat="1">
      <c r="A124" s="33"/>
      <c r="C124" s="25"/>
      <c r="D124" s="25"/>
      <c r="E124" s="25"/>
      <c r="F124" s="3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</row>
    <row r="125" spans="1:29" s="34" customFormat="1">
      <c r="A125" s="33"/>
      <c r="C125" s="25"/>
      <c r="D125" s="25"/>
      <c r="E125" s="25"/>
      <c r="F125" s="3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</row>
    <row r="126" spans="1:29" s="34" customFormat="1">
      <c r="A126" s="33"/>
      <c r="C126" s="25"/>
      <c r="D126" s="25"/>
      <c r="E126" s="25"/>
      <c r="F126" s="3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</row>
    <row r="127" spans="1:29" s="34" customFormat="1">
      <c r="A127" s="33"/>
      <c r="C127" s="25"/>
      <c r="D127" s="25"/>
      <c r="E127" s="25"/>
      <c r="F127" s="3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</row>
    <row r="128" spans="1:29" s="34" customFormat="1">
      <c r="A128" s="33"/>
      <c r="C128" s="25"/>
      <c r="D128" s="25"/>
      <c r="E128" s="25"/>
      <c r="F128" s="3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</row>
    <row r="129" spans="1:29" s="34" customFormat="1">
      <c r="A129" s="33"/>
      <c r="C129" s="25"/>
      <c r="D129" s="25"/>
      <c r="E129" s="25"/>
      <c r="F129" s="3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</row>
    <row r="130" spans="1:29" s="34" customFormat="1">
      <c r="A130" s="33"/>
      <c r="C130" s="25"/>
      <c r="D130" s="25"/>
      <c r="E130" s="25"/>
      <c r="F130" s="3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</row>
    <row r="131" spans="1:29" s="34" customFormat="1">
      <c r="A131" s="33"/>
      <c r="C131" s="25"/>
      <c r="D131" s="25"/>
      <c r="E131" s="25"/>
      <c r="F131" s="3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</row>
    <row r="132" spans="1:29" s="34" customFormat="1">
      <c r="A132" s="33"/>
      <c r="C132" s="25"/>
      <c r="D132" s="25"/>
      <c r="E132" s="25"/>
      <c r="F132" s="3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</row>
    <row r="133" spans="1:29" s="34" customFormat="1">
      <c r="A133" s="33"/>
      <c r="C133" s="25"/>
      <c r="D133" s="25"/>
      <c r="E133" s="25"/>
      <c r="F133" s="3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</row>
    <row r="134" spans="1:29" s="34" customFormat="1">
      <c r="A134" s="33"/>
      <c r="C134" s="25"/>
      <c r="D134" s="25"/>
      <c r="E134" s="25"/>
      <c r="F134" s="3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</row>
    <row r="135" spans="1:29" s="34" customFormat="1">
      <c r="A135" s="33"/>
      <c r="C135" s="25"/>
      <c r="D135" s="25"/>
      <c r="E135" s="25"/>
      <c r="F135" s="3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</row>
    <row r="136" spans="1:29" s="34" customFormat="1">
      <c r="A136" s="33"/>
      <c r="C136" s="25"/>
      <c r="D136" s="25"/>
      <c r="E136" s="25"/>
      <c r="F136" s="3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</row>
    <row r="137" spans="1:29" s="34" customFormat="1">
      <c r="A137" s="33"/>
      <c r="C137" s="25"/>
      <c r="D137" s="25"/>
      <c r="E137" s="25"/>
      <c r="F137" s="3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</row>
    <row r="138" spans="1:29" s="34" customFormat="1">
      <c r="A138" s="33"/>
      <c r="C138" s="25"/>
      <c r="D138" s="25"/>
      <c r="E138" s="25"/>
      <c r="F138" s="3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</row>
    <row r="139" spans="1:29" s="34" customFormat="1">
      <c r="A139" s="33"/>
      <c r="C139" s="25"/>
      <c r="D139" s="25"/>
      <c r="E139" s="25"/>
      <c r="F139" s="3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</row>
    <row r="140" spans="1:29" s="34" customFormat="1">
      <c r="A140" s="33"/>
      <c r="C140" s="25"/>
      <c r="D140" s="25"/>
      <c r="E140" s="25"/>
      <c r="F140" s="3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</row>
    <row r="141" spans="1:29" s="34" customFormat="1">
      <c r="A141" s="33"/>
      <c r="C141" s="25"/>
      <c r="D141" s="25"/>
      <c r="E141" s="25"/>
      <c r="F141" s="3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</row>
    <row r="142" spans="1:29" s="34" customFormat="1">
      <c r="A142" s="33"/>
      <c r="C142" s="25"/>
      <c r="D142" s="25"/>
      <c r="E142" s="25"/>
      <c r="F142" s="3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</row>
    <row r="143" spans="1:29" s="34" customFormat="1">
      <c r="A143" s="33"/>
      <c r="C143" s="25"/>
      <c r="D143" s="25"/>
      <c r="E143" s="25"/>
      <c r="F143" s="3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</row>
    <row r="144" spans="1:29" s="34" customFormat="1">
      <c r="A144" s="33"/>
      <c r="C144" s="25"/>
      <c r="D144" s="25"/>
      <c r="E144" s="25"/>
      <c r="F144" s="3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</row>
    <row r="145" spans="1:29" s="34" customFormat="1">
      <c r="A145" s="33"/>
      <c r="C145" s="25"/>
      <c r="D145" s="25"/>
      <c r="E145" s="25"/>
      <c r="F145" s="3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</row>
    <row r="146" spans="1:29" s="34" customFormat="1">
      <c r="A146" s="33"/>
      <c r="C146" s="25"/>
      <c r="D146" s="25"/>
      <c r="E146" s="25"/>
      <c r="F146" s="3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</row>
    <row r="147" spans="1:29" s="34" customFormat="1">
      <c r="A147" s="33"/>
      <c r="C147" s="25"/>
      <c r="D147" s="25"/>
      <c r="E147" s="25"/>
      <c r="F147" s="3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</row>
    <row r="148" spans="1:29" s="34" customFormat="1">
      <c r="A148" s="33"/>
      <c r="C148" s="25"/>
      <c r="D148" s="25"/>
      <c r="E148" s="25"/>
      <c r="F148" s="3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</row>
    <row r="149" spans="1:29" s="34" customFormat="1">
      <c r="A149" s="33"/>
      <c r="C149" s="25"/>
      <c r="D149" s="25"/>
      <c r="E149" s="25"/>
      <c r="F149" s="3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</row>
    <row r="150" spans="1:29" s="34" customFormat="1">
      <c r="A150" s="33"/>
      <c r="C150" s="25"/>
      <c r="D150" s="25"/>
      <c r="E150" s="25"/>
      <c r="F150" s="3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</row>
    <row r="151" spans="1:29" s="34" customFormat="1">
      <c r="A151" s="33"/>
      <c r="C151" s="25"/>
      <c r="D151" s="25"/>
      <c r="E151" s="25"/>
      <c r="F151" s="3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</row>
    <row r="152" spans="1:29" s="34" customFormat="1">
      <c r="A152" s="33"/>
      <c r="C152" s="25"/>
      <c r="D152" s="25"/>
      <c r="E152" s="25"/>
      <c r="F152" s="3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</row>
    <row r="153" spans="1:29" s="34" customFormat="1">
      <c r="A153" s="33"/>
      <c r="C153" s="25"/>
      <c r="D153" s="25"/>
      <c r="E153" s="25"/>
      <c r="F153" s="3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</row>
    <row r="154" spans="1:29" s="34" customFormat="1">
      <c r="A154" s="33"/>
      <c r="C154" s="25"/>
      <c r="D154" s="25"/>
      <c r="E154" s="25"/>
      <c r="F154" s="3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</row>
    <row r="155" spans="1:29" s="34" customFormat="1">
      <c r="A155" s="33"/>
      <c r="C155" s="25"/>
      <c r="D155" s="25"/>
      <c r="E155" s="25"/>
      <c r="F155" s="3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</row>
    <row r="156" spans="1:29" s="34" customFormat="1">
      <c r="A156" s="33"/>
      <c r="C156" s="25"/>
      <c r="D156" s="25"/>
      <c r="E156" s="25"/>
      <c r="F156" s="3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</row>
    <row r="157" spans="1:29" s="34" customFormat="1">
      <c r="A157" s="33"/>
      <c r="C157" s="25"/>
      <c r="D157" s="25"/>
      <c r="E157" s="25"/>
      <c r="F157" s="3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</row>
    <row r="158" spans="1:29" s="34" customFormat="1">
      <c r="A158" s="33"/>
      <c r="C158" s="25"/>
      <c r="D158" s="25"/>
      <c r="E158" s="25"/>
      <c r="F158" s="3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</row>
    <row r="159" spans="1:29" s="34" customFormat="1">
      <c r="A159" s="33"/>
      <c r="C159" s="25"/>
      <c r="D159" s="25"/>
      <c r="E159" s="25"/>
      <c r="F159" s="3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</row>
    <row r="160" spans="1:29" s="34" customFormat="1">
      <c r="A160" s="33"/>
      <c r="C160" s="25"/>
      <c r="D160" s="25"/>
      <c r="E160" s="25"/>
      <c r="F160" s="3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</row>
    <row r="161" spans="1:29" s="34" customFormat="1">
      <c r="A161" s="33"/>
      <c r="C161" s="25"/>
      <c r="D161" s="25"/>
      <c r="E161" s="25"/>
      <c r="F161" s="3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</row>
    <row r="162" spans="1:29" s="34" customFormat="1">
      <c r="A162" s="33"/>
      <c r="C162" s="25"/>
      <c r="D162" s="25"/>
      <c r="E162" s="25"/>
      <c r="F162" s="3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</row>
    <row r="163" spans="1:29" s="34" customFormat="1">
      <c r="A163" s="33"/>
      <c r="C163" s="25"/>
      <c r="D163" s="25"/>
      <c r="E163" s="25"/>
      <c r="F163" s="3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</row>
    <row r="164" spans="1:29" s="34" customFormat="1">
      <c r="A164" s="33"/>
      <c r="C164" s="25"/>
      <c r="D164" s="25"/>
      <c r="E164" s="25"/>
      <c r="F164" s="3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</row>
    <row r="165" spans="1:29" s="34" customFormat="1">
      <c r="A165" s="33"/>
      <c r="C165" s="25"/>
      <c r="D165" s="25"/>
      <c r="E165" s="25"/>
      <c r="F165" s="3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</row>
    <row r="166" spans="1:29" s="34" customFormat="1">
      <c r="A166" s="33"/>
      <c r="C166" s="25"/>
      <c r="D166" s="25"/>
      <c r="E166" s="25"/>
      <c r="F166" s="3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</row>
    <row r="167" spans="1:29" s="34" customFormat="1">
      <c r="A167" s="33"/>
      <c r="C167" s="25"/>
      <c r="D167" s="25"/>
      <c r="E167" s="25"/>
      <c r="F167" s="3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</row>
    <row r="168" spans="1:29" s="34" customFormat="1">
      <c r="A168" s="33"/>
      <c r="C168" s="25"/>
      <c r="D168" s="25"/>
      <c r="E168" s="25"/>
      <c r="F168" s="3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</row>
    <row r="169" spans="1:29" s="34" customFormat="1">
      <c r="A169" s="33"/>
      <c r="C169" s="25"/>
      <c r="D169" s="25"/>
      <c r="E169" s="25"/>
      <c r="F169" s="3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8"/>
  <sheetViews>
    <sheetView topLeftCell="A139" workbookViewId="0">
      <selection activeCell="D194" sqref="D194"/>
    </sheetView>
  </sheetViews>
  <sheetFormatPr defaultRowHeight="15"/>
  <cols>
    <col min="1" max="1" width="9" style="25" customWidth="1"/>
    <col min="2" max="2" width="13.875" style="34" customWidth="1"/>
    <col min="3" max="3" width="2.625" style="25" customWidth="1"/>
    <col min="4" max="4" width="20.75" style="25" customWidth="1"/>
    <col min="5" max="5" width="22" style="25" customWidth="1"/>
    <col min="6" max="6" width="4.75" style="35" customWidth="1"/>
    <col min="7" max="7" width="9.875" style="25" customWidth="1"/>
    <col min="8" max="8" width="2.375" style="25" hidden="1" customWidth="1"/>
    <col min="9" max="9" width="3" style="25" customWidth="1"/>
    <col min="10" max="10" width="4.25" style="25" customWidth="1"/>
    <col min="11" max="11" width="3.375" style="25" customWidth="1"/>
    <col min="12" max="13" width="5.25" style="25" hidden="1" customWidth="1"/>
    <col min="14" max="14" width="4.125" style="25" hidden="1" customWidth="1"/>
    <col min="15" max="15" width="3.875" style="25" hidden="1" customWidth="1"/>
    <col min="16" max="16" width="3.375" style="25" hidden="1" customWidth="1"/>
    <col min="17" max="17" width="4.75" style="25" hidden="1" customWidth="1"/>
    <col min="18" max="18" width="5.75" style="25" hidden="1" customWidth="1"/>
    <col min="19" max="19" width="5.375" style="25" hidden="1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7" customFormat="1">
      <c r="A2" s="30" t="s">
        <v>70</v>
      </c>
      <c r="B2" s="8" t="s">
        <v>51</v>
      </c>
      <c r="C2" s="9"/>
      <c r="D2" s="10" t="s">
        <v>13</v>
      </c>
      <c r="E2" s="10" t="s">
        <v>117</v>
      </c>
      <c r="F2" s="11">
        <v>2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M2/5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7" customFormat="1" ht="16.5" customHeight="1">
      <c r="A3" s="30" t="s">
        <v>70</v>
      </c>
      <c r="B3" s="8" t="s">
        <v>53</v>
      </c>
      <c r="C3" s="9"/>
      <c r="D3" s="8" t="s">
        <v>13</v>
      </c>
      <c r="E3" s="10" t="s">
        <v>117</v>
      </c>
      <c r="F3" s="11">
        <v>2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M3/5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55"/>
    </row>
    <row r="4" spans="1:21" s="27" customFormat="1">
      <c r="A4" s="30" t="s">
        <v>70</v>
      </c>
      <c r="B4" s="8" t="s">
        <v>50</v>
      </c>
      <c r="C4" s="9"/>
      <c r="D4" s="8" t="s">
        <v>13</v>
      </c>
      <c r="E4" s="10" t="s">
        <v>117</v>
      </c>
      <c r="F4" s="11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6"/>
      <c r="U4" s="26"/>
    </row>
    <row r="5" spans="1:21" s="48" customFormat="1">
      <c r="A5" s="106" t="s">
        <v>70</v>
      </c>
      <c r="B5" s="46" t="s">
        <v>71</v>
      </c>
      <c r="C5" s="47"/>
      <c r="D5" s="46" t="s">
        <v>11</v>
      </c>
      <c r="E5" s="100" t="s">
        <v>117</v>
      </c>
      <c r="F5" s="49">
        <v>5</v>
      </c>
      <c r="G5" s="49" t="s">
        <v>73</v>
      </c>
      <c r="H5" s="47"/>
      <c r="I5" s="47">
        <v>2</v>
      </c>
      <c r="J5" s="47">
        <v>16</v>
      </c>
      <c r="K5" s="47">
        <f>J5-I5+1</f>
        <v>15</v>
      </c>
      <c r="L5" s="47">
        <v>30</v>
      </c>
      <c r="M5" s="47"/>
      <c r="N5" s="50">
        <f>L5/K5</f>
        <v>2</v>
      </c>
      <c r="O5" s="51">
        <v>0</v>
      </c>
      <c r="Q5" s="52">
        <f>IF(K5=0,0,L5)</f>
        <v>30</v>
      </c>
      <c r="R5" s="99">
        <f>IF(K5=0,0,M5/1.5)</f>
        <v>0</v>
      </c>
      <c r="S5" s="52">
        <f>P5+Q5+R5</f>
        <v>30</v>
      </c>
    </row>
    <row r="6" spans="1:21" s="27" customFormat="1">
      <c r="A6" s="30" t="s">
        <v>70</v>
      </c>
      <c r="B6" s="8" t="s">
        <v>52</v>
      </c>
      <c r="C6" s="9"/>
      <c r="D6" s="8" t="s">
        <v>13</v>
      </c>
      <c r="E6" s="10" t="s">
        <v>117</v>
      </c>
      <c r="F6" s="11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/>
      <c r="B7" s="8"/>
      <c r="C7" s="9"/>
      <c r="D7" s="8"/>
      <c r="E7" s="10"/>
      <c r="F7" s="11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5"/>
      <c r="T7" s="55"/>
      <c r="U7" s="56"/>
    </row>
    <row r="8" spans="1:21" s="26" customFormat="1" ht="15.95" customHeight="1">
      <c r="A8" s="30" t="s">
        <v>87</v>
      </c>
      <c r="B8" s="8" t="s">
        <v>53</v>
      </c>
      <c r="C8" s="9"/>
      <c r="D8" s="10" t="s">
        <v>41</v>
      </c>
      <c r="E8" s="10" t="s">
        <v>118</v>
      </c>
      <c r="F8" s="11">
        <v>2</v>
      </c>
      <c r="G8" s="11" t="s">
        <v>75</v>
      </c>
      <c r="H8" s="9"/>
      <c r="I8" s="9">
        <v>1</v>
      </c>
      <c r="J8" s="9">
        <v>15</v>
      </c>
      <c r="K8" s="9">
        <f t="shared" ref="K8:K13" si="0">J8-I8+1</f>
        <v>15</v>
      </c>
      <c r="L8" s="9">
        <v>45</v>
      </c>
      <c r="M8" s="9"/>
      <c r="N8" s="12">
        <f t="shared" ref="N8:N13" si="1">L8/K8</f>
        <v>3</v>
      </c>
      <c r="O8" s="13">
        <f>M8/6</f>
        <v>0</v>
      </c>
      <c r="P8" s="14"/>
      <c r="Q8" s="15">
        <f t="shared" ref="Q8:Q13" si="2">IF(K8=0,0,L8)</f>
        <v>45</v>
      </c>
      <c r="R8" s="16">
        <f t="shared" ref="R8:R13" si="3">IF(K8=0,0,M8/1.5)</f>
        <v>0</v>
      </c>
      <c r="S8" s="15">
        <f t="shared" ref="S8:S13" si="4">P8+Q8+R8</f>
        <v>45</v>
      </c>
    </row>
    <row r="9" spans="1:21" s="26" customFormat="1" ht="15.95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 t="shared" si="0"/>
        <v>15</v>
      </c>
      <c r="L9" s="9">
        <v>45</v>
      </c>
      <c r="M9" s="9"/>
      <c r="N9" s="12">
        <f t="shared" si="1"/>
        <v>3</v>
      </c>
      <c r="O9" s="13">
        <f>M9/5</f>
        <v>0</v>
      </c>
      <c r="P9" s="14"/>
      <c r="Q9" s="15">
        <f t="shared" si="2"/>
        <v>45</v>
      </c>
      <c r="R9" s="16">
        <f t="shared" si="3"/>
        <v>0</v>
      </c>
      <c r="S9" s="15">
        <f t="shared" si="4"/>
        <v>45</v>
      </c>
      <c r="T9" s="27"/>
      <c r="U9" s="27"/>
    </row>
    <row r="10" spans="1:21" s="27" customFormat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 t="shared" si="0"/>
        <v>15</v>
      </c>
      <c r="L10" s="9">
        <v>45</v>
      </c>
      <c r="M10" s="9"/>
      <c r="N10" s="12">
        <f t="shared" si="1"/>
        <v>3</v>
      </c>
      <c r="O10" s="13">
        <f>M10/5</f>
        <v>0</v>
      </c>
      <c r="P10" s="14"/>
      <c r="Q10" s="15">
        <f t="shared" si="2"/>
        <v>45</v>
      </c>
      <c r="R10" s="16">
        <f t="shared" si="3"/>
        <v>0</v>
      </c>
      <c r="S10" s="15">
        <f t="shared" si="4"/>
        <v>45</v>
      </c>
    </row>
    <row r="11" spans="1:21" s="26" customFormat="1" ht="15.95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  <c r="T11" s="27"/>
      <c r="U11" s="27"/>
    </row>
    <row r="12" spans="1:21" s="26" customFormat="1" ht="15.95" customHeight="1">
      <c r="A12" s="30" t="s">
        <v>87</v>
      </c>
      <c r="B12" s="8" t="s">
        <v>71</v>
      </c>
      <c r="C12" s="9"/>
      <c r="D12" s="8" t="s">
        <v>41</v>
      </c>
      <c r="E12" s="14" t="s">
        <v>118</v>
      </c>
      <c r="F12" s="24">
        <v>6</v>
      </c>
      <c r="G12" s="11" t="s">
        <v>83</v>
      </c>
      <c r="H12" s="9"/>
      <c r="I12" s="9">
        <v>12</v>
      </c>
      <c r="J12" s="9">
        <v>19</v>
      </c>
      <c r="K12" s="9">
        <f t="shared" si="0"/>
        <v>8</v>
      </c>
      <c r="L12" s="9">
        <v>24</v>
      </c>
      <c r="M12" s="9"/>
      <c r="N12" s="12">
        <f t="shared" si="1"/>
        <v>3</v>
      </c>
      <c r="O12" s="13">
        <f>M12/6</f>
        <v>0</v>
      </c>
      <c r="P12" s="14"/>
      <c r="Q12" s="15">
        <f t="shared" si="2"/>
        <v>24</v>
      </c>
      <c r="R12" s="16">
        <f t="shared" si="3"/>
        <v>0</v>
      </c>
      <c r="S12" s="15">
        <f t="shared" si="4"/>
        <v>24</v>
      </c>
      <c r="T12" s="27"/>
      <c r="U12" s="27"/>
    </row>
    <row r="13" spans="1:21" s="26" customFormat="1" ht="15.95" customHeight="1">
      <c r="A13" s="30" t="s">
        <v>87</v>
      </c>
      <c r="B13" s="8" t="s">
        <v>71</v>
      </c>
      <c r="C13" s="9"/>
      <c r="D13" s="8" t="s">
        <v>41</v>
      </c>
      <c r="E13" s="14" t="s">
        <v>118</v>
      </c>
      <c r="F13" s="24">
        <v>7</v>
      </c>
      <c r="G13" s="11" t="s">
        <v>75</v>
      </c>
      <c r="H13" s="9"/>
      <c r="I13" s="9">
        <v>12</v>
      </c>
      <c r="J13" s="9">
        <v>18</v>
      </c>
      <c r="K13" s="9">
        <f t="shared" si="0"/>
        <v>7</v>
      </c>
      <c r="L13" s="9">
        <v>21</v>
      </c>
      <c r="M13" s="9"/>
      <c r="N13" s="12">
        <f t="shared" si="1"/>
        <v>3</v>
      </c>
      <c r="O13" s="13">
        <f>M13/6</f>
        <v>0</v>
      </c>
      <c r="P13" s="14"/>
      <c r="Q13" s="15">
        <f t="shared" si="2"/>
        <v>21</v>
      </c>
      <c r="R13" s="16">
        <f t="shared" si="3"/>
        <v>0</v>
      </c>
      <c r="S13" s="15">
        <f t="shared" si="4"/>
        <v>21</v>
      </c>
      <c r="T13" s="27"/>
      <c r="U13" s="27"/>
    </row>
    <row r="14" spans="1:21" s="26" customFormat="1" ht="15.95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1">
        <f>SUM(S12:S13)</f>
        <v>45</v>
      </c>
      <c r="T14" s="92">
        <v>260</v>
      </c>
      <c r="U14" s="93">
        <f>S14-T14</f>
        <v>-215</v>
      </c>
    </row>
    <row r="15" spans="1:21" s="27" customFormat="1">
      <c r="A15" s="32" t="s">
        <v>89</v>
      </c>
      <c r="B15" s="8" t="s">
        <v>58</v>
      </c>
      <c r="D15" s="8" t="s">
        <v>39</v>
      </c>
      <c r="E15" s="8" t="s">
        <v>9</v>
      </c>
      <c r="F15" s="11">
        <v>5</v>
      </c>
      <c r="G15" s="11" t="s">
        <v>72</v>
      </c>
      <c r="H15" s="9"/>
      <c r="I15" s="9">
        <v>1</v>
      </c>
      <c r="J15" s="9">
        <v>15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27" customFormat="1">
      <c r="A16" s="32" t="s">
        <v>89</v>
      </c>
      <c r="B16" s="8" t="s">
        <v>56</v>
      </c>
      <c r="C16" s="9"/>
      <c r="D16" s="8" t="s">
        <v>39</v>
      </c>
      <c r="E16" s="8" t="s">
        <v>9</v>
      </c>
      <c r="F16" s="11">
        <v>5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>
      <c r="A17" s="32" t="s">
        <v>89</v>
      </c>
      <c r="B17" s="8" t="s">
        <v>57</v>
      </c>
      <c r="C17" s="9"/>
      <c r="D17" s="8" t="s">
        <v>39</v>
      </c>
      <c r="E17" s="8" t="s">
        <v>9</v>
      </c>
      <c r="F17" s="11">
        <v>6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/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32"/>
      <c r="B18" s="8"/>
      <c r="C18" s="9"/>
      <c r="D18" s="8"/>
      <c r="E18" s="8"/>
      <c r="F18" s="11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5"/>
      <c r="T18" s="55"/>
      <c r="U18" s="56"/>
    </row>
    <row r="19" spans="1:21" s="27" customFormat="1">
      <c r="A19" s="7" t="s">
        <v>134</v>
      </c>
      <c r="B19" s="8" t="s">
        <v>57</v>
      </c>
      <c r="C19" s="9"/>
      <c r="D19" s="8" t="s">
        <v>28</v>
      </c>
      <c r="E19" s="14" t="s">
        <v>93</v>
      </c>
      <c r="F19" s="11">
        <v>2</v>
      </c>
      <c r="G19" s="11" t="s">
        <v>75</v>
      </c>
      <c r="H19" s="9"/>
      <c r="I19" s="9">
        <v>1</v>
      </c>
      <c r="J19" s="9">
        <v>15</v>
      </c>
      <c r="K19" s="9">
        <f t="shared" ref="K19:K30" si="5">J19-I19+1</f>
        <v>15</v>
      </c>
      <c r="L19" s="9">
        <v>45</v>
      </c>
      <c r="M19" s="9"/>
      <c r="N19" s="12">
        <f t="shared" ref="N19:N30" si="6">L19/K19</f>
        <v>3</v>
      </c>
      <c r="O19" s="13"/>
      <c r="P19" s="14"/>
      <c r="Q19" s="15">
        <f t="shared" ref="Q19:Q30" si="7">IF(K19=0,0,L19)</f>
        <v>45</v>
      </c>
      <c r="R19" s="16">
        <f t="shared" ref="R19:R30" si="8">IF(K19=0,0,M19/1.5)</f>
        <v>0</v>
      </c>
      <c r="S19" s="15">
        <f t="shared" ref="S19:S30" si="9">P19+Q19+R19</f>
        <v>45</v>
      </c>
    </row>
    <row r="20" spans="1:21" s="28" customFormat="1">
      <c r="A20" s="7" t="s">
        <v>134</v>
      </c>
      <c r="B20" s="8" t="s">
        <v>57</v>
      </c>
      <c r="C20" s="9"/>
      <c r="D20" s="8" t="s">
        <v>60</v>
      </c>
      <c r="E20" s="14" t="s">
        <v>23</v>
      </c>
      <c r="F20" s="11">
        <v>2</v>
      </c>
      <c r="G20" s="11" t="s">
        <v>83</v>
      </c>
      <c r="H20" s="9"/>
      <c r="I20" s="9">
        <v>1</v>
      </c>
      <c r="J20" s="9">
        <v>10</v>
      </c>
      <c r="K20" s="9">
        <f t="shared" si="5"/>
        <v>10</v>
      </c>
      <c r="L20" s="9">
        <v>30</v>
      </c>
      <c r="M20" s="9"/>
      <c r="N20" s="12">
        <f t="shared" si="6"/>
        <v>3</v>
      </c>
      <c r="O20" s="13"/>
      <c r="P20" s="14"/>
      <c r="Q20" s="15">
        <f t="shared" si="7"/>
        <v>30</v>
      </c>
      <c r="R20" s="16">
        <f t="shared" si="8"/>
        <v>0</v>
      </c>
      <c r="S20" s="15">
        <f t="shared" si="9"/>
        <v>30</v>
      </c>
      <c r="T20" s="27"/>
      <c r="U20" s="27"/>
    </row>
    <row r="21" spans="1:21" s="27" customFormat="1">
      <c r="A21" s="7" t="s">
        <v>134</v>
      </c>
      <c r="B21" s="8" t="s">
        <v>51</v>
      </c>
      <c r="C21" s="9"/>
      <c r="D21" s="8" t="s">
        <v>25</v>
      </c>
      <c r="E21" s="7" t="s">
        <v>43</v>
      </c>
      <c r="F21" s="18">
        <v>3</v>
      </c>
      <c r="G21" s="11" t="s">
        <v>73</v>
      </c>
      <c r="H21" s="9"/>
      <c r="I21" s="9">
        <v>1</v>
      </c>
      <c r="J21" s="9">
        <v>15</v>
      </c>
      <c r="K21" s="9">
        <f t="shared" si="5"/>
        <v>15</v>
      </c>
      <c r="L21" s="9">
        <v>30</v>
      </c>
      <c r="M21" s="9"/>
      <c r="N21" s="12">
        <f t="shared" si="6"/>
        <v>2</v>
      </c>
      <c r="O21" s="13">
        <f>M21/5</f>
        <v>0</v>
      </c>
      <c r="P21" s="14"/>
      <c r="Q21" s="15">
        <f t="shared" si="7"/>
        <v>30</v>
      </c>
      <c r="R21" s="16">
        <f t="shared" si="8"/>
        <v>0</v>
      </c>
      <c r="S21" s="15">
        <f t="shared" si="9"/>
        <v>30</v>
      </c>
    </row>
    <row r="22" spans="1:21" s="27" customFormat="1">
      <c r="A22" s="7" t="s">
        <v>134</v>
      </c>
      <c r="B22" s="8" t="s">
        <v>51</v>
      </c>
      <c r="C22" s="9"/>
      <c r="D22" s="8" t="s">
        <v>45</v>
      </c>
      <c r="E22" s="14" t="s">
        <v>112</v>
      </c>
      <c r="F22" s="24">
        <v>3</v>
      </c>
      <c r="G22" s="11" t="s">
        <v>72</v>
      </c>
      <c r="H22" s="9"/>
      <c r="I22" s="9">
        <v>1</v>
      </c>
      <c r="J22" s="9">
        <v>15</v>
      </c>
      <c r="K22" s="9">
        <f t="shared" si="5"/>
        <v>15</v>
      </c>
      <c r="L22" s="9">
        <v>30</v>
      </c>
      <c r="M22" s="9"/>
      <c r="N22" s="12">
        <f t="shared" si="6"/>
        <v>2</v>
      </c>
      <c r="O22" s="13">
        <f>M22/5</f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  <c r="T22" s="55"/>
    </row>
    <row r="23" spans="1:21" s="48" customFormat="1">
      <c r="A23" s="45" t="s">
        <v>134</v>
      </c>
      <c r="B23" s="46" t="s">
        <v>154</v>
      </c>
      <c r="D23" s="46" t="s">
        <v>167</v>
      </c>
      <c r="E23" s="46" t="s">
        <v>168</v>
      </c>
      <c r="F23" s="47">
        <v>4</v>
      </c>
      <c r="G23" s="49" t="s">
        <v>73</v>
      </c>
      <c r="I23" s="47">
        <v>5</v>
      </c>
      <c r="J23" s="47">
        <v>19</v>
      </c>
      <c r="K23" s="47">
        <f>J23-I23+1</f>
        <v>15</v>
      </c>
      <c r="L23" s="47">
        <v>30</v>
      </c>
      <c r="M23" s="47"/>
      <c r="N23" s="50">
        <f>L23/K23</f>
        <v>2</v>
      </c>
      <c r="O23" s="51">
        <f>M23/6</f>
        <v>0</v>
      </c>
      <c r="Q23" s="52">
        <f>IF(K23=0,0,L23)</f>
        <v>30</v>
      </c>
      <c r="R23" s="99">
        <f>IF(K23=0,0,M23/1.5)</f>
        <v>0</v>
      </c>
      <c r="S23" s="52">
        <f>P23+Q23+R23</f>
        <v>30</v>
      </c>
    </row>
    <row r="24" spans="1:21" s="48" customFormat="1">
      <c r="A24" s="45" t="s">
        <v>134</v>
      </c>
      <c r="B24" s="46" t="s">
        <v>154</v>
      </c>
      <c r="D24" s="46" t="s">
        <v>30</v>
      </c>
      <c r="E24" s="46" t="s">
        <v>166</v>
      </c>
      <c r="F24" s="47">
        <v>4</v>
      </c>
      <c r="G24" s="49" t="s">
        <v>72</v>
      </c>
      <c r="I24" s="47">
        <v>5</v>
      </c>
      <c r="J24" s="47">
        <v>19</v>
      </c>
      <c r="K24" s="47">
        <f>J24-I24+1</f>
        <v>15</v>
      </c>
      <c r="L24" s="47">
        <v>30</v>
      </c>
      <c r="M24" s="47"/>
      <c r="N24" s="50">
        <f>L24/K24</f>
        <v>2</v>
      </c>
      <c r="O24" s="51">
        <f>M24/6</f>
        <v>0</v>
      </c>
      <c r="Q24" s="52">
        <f>IF(K24=0,0,L24)</f>
        <v>30</v>
      </c>
      <c r="R24" s="99">
        <f>IF(K24=0,0,M24/1.5)</f>
        <v>0</v>
      </c>
      <c r="S24" s="52">
        <f>P24+Q24+R24</f>
        <v>30</v>
      </c>
    </row>
    <row r="25" spans="1:21" s="27" customFormat="1">
      <c r="A25" s="7" t="s">
        <v>134</v>
      </c>
      <c r="B25" s="8" t="s">
        <v>50</v>
      </c>
      <c r="C25" s="9"/>
      <c r="D25" s="8" t="s">
        <v>25</v>
      </c>
      <c r="E25" s="7" t="s">
        <v>43</v>
      </c>
      <c r="F25" s="18">
        <v>5</v>
      </c>
      <c r="G25" s="11" t="s">
        <v>73</v>
      </c>
      <c r="H25" s="9"/>
      <c r="I25" s="9">
        <v>1</v>
      </c>
      <c r="J25" s="9">
        <v>15</v>
      </c>
      <c r="K25" s="9">
        <f t="shared" si="5"/>
        <v>15</v>
      </c>
      <c r="L25" s="9">
        <v>30</v>
      </c>
      <c r="M25" s="9"/>
      <c r="N25" s="12">
        <f t="shared" si="6"/>
        <v>2</v>
      </c>
      <c r="O25" s="13">
        <f>M25/6</f>
        <v>0</v>
      </c>
      <c r="P25" s="14"/>
      <c r="Q25" s="15">
        <f t="shared" si="7"/>
        <v>30</v>
      </c>
      <c r="R25" s="16">
        <f t="shared" si="8"/>
        <v>0</v>
      </c>
      <c r="S25" s="15">
        <f t="shared" si="9"/>
        <v>30</v>
      </c>
    </row>
    <row r="26" spans="1:21" s="27" customFormat="1">
      <c r="A26" s="7" t="s">
        <v>134</v>
      </c>
      <c r="B26" s="8" t="s">
        <v>50</v>
      </c>
      <c r="C26" s="9"/>
      <c r="D26" s="8" t="s">
        <v>46</v>
      </c>
      <c r="E26" s="14" t="s">
        <v>112</v>
      </c>
      <c r="F26" s="11">
        <v>5</v>
      </c>
      <c r="G26" s="11" t="s">
        <v>72</v>
      </c>
      <c r="H26" s="9"/>
      <c r="I26" s="9">
        <v>1</v>
      </c>
      <c r="J26" s="9">
        <v>15</v>
      </c>
      <c r="K26" s="9">
        <f t="shared" si="5"/>
        <v>15</v>
      </c>
      <c r="L26" s="9">
        <v>30</v>
      </c>
      <c r="M26" s="9"/>
      <c r="N26" s="12">
        <f t="shared" si="6"/>
        <v>2</v>
      </c>
      <c r="O26" s="13">
        <f>M26/6</f>
        <v>0</v>
      </c>
      <c r="P26" s="14"/>
      <c r="Q26" s="15">
        <f t="shared" si="7"/>
        <v>30</v>
      </c>
      <c r="R26" s="16">
        <f t="shared" si="8"/>
        <v>0</v>
      </c>
      <c r="S26" s="15">
        <f t="shared" si="9"/>
        <v>30</v>
      </c>
    </row>
    <row r="27" spans="1:21" s="27" customFormat="1">
      <c r="A27" s="7" t="s">
        <v>134</v>
      </c>
      <c r="B27" s="8" t="s">
        <v>50</v>
      </c>
      <c r="C27" s="9"/>
      <c r="D27" s="8" t="s">
        <v>40</v>
      </c>
      <c r="E27" s="14" t="s">
        <v>84</v>
      </c>
      <c r="F27" s="11">
        <v>6</v>
      </c>
      <c r="G27" s="11" t="s">
        <v>73</v>
      </c>
      <c r="H27" s="9"/>
      <c r="I27" s="9">
        <v>1</v>
      </c>
      <c r="J27" s="9">
        <v>15</v>
      </c>
      <c r="K27" s="9">
        <f t="shared" si="5"/>
        <v>15</v>
      </c>
      <c r="L27" s="9">
        <v>30</v>
      </c>
      <c r="M27" s="9"/>
      <c r="N27" s="12">
        <f t="shared" si="6"/>
        <v>2</v>
      </c>
      <c r="O27" s="13">
        <f>M27/6</f>
        <v>0</v>
      </c>
      <c r="P27" s="14"/>
      <c r="Q27" s="15">
        <f t="shared" si="7"/>
        <v>30</v>
      </c>
      <c r="R27" s="16">
        <f t="shared" si="8"/>
        <v>0</v>
      </c>
      <c r="S27" s="15">
        <f t="shared" si="9"/>
        <v>30</v>
      </c>
      <c r="U27" s="56"/>
    </row>
    <row r="28" spans="1:21" s="48" customFormat="1">
      <c r="A28" s="45" t="s">
        <v>134</v>
      </c>
      <c r="B28" s="46" t="s">
        <v>50</v>
      </c>
      <c r="C28" s="47"/>
      <c r="D28" s="46" t="s">
        <v>81</v>
      </c>
      <c r="E28" s="48" t="s">
        <v>111</v>
      </c>
      <c r="F28" s="49">
        <v>6</v>
      </c>
      <c r="G28" s="49" t="s">
        <v>72</v>
      </c>
      <c r="H28" s="47"/>
      <c r="I28" s="47">
        <v>1</v>
      </c>
      <c r="J28" s="47">
        <v>15</v>
      </c>
      <c r="K28" s="47">
        <f t="shared" si="5"/>
        <v>15</v>
      </c>
      <c r="L28" s="47">
        <v>30</v>
      </c>
      <c r="M28" s="47"/>
      <c r="N28" s="50">
        <f t="shared" si="6"/>
        <v>2</v>
      </c>
      <c r="O28" s="51">
        <f>M28/5</f>
        <v>0</v>
      </c>
      <c r="Q28" s="52">
        <f t="shared" si="7"/>
        <v>30</v>
      </c>
      <c r="R28" s="99">
        <f t="shared" si="8"/>
        <v>0</v>
      </c>
      <c r="S28" s="52">
        <f t="shared" si="9"/>
        <v>30</v>
      </c>
    </row>
    <row r="29" spans="1:21" s="48" customFormat="1">
      <c r="A29" s="45" t="s">
        <v>134</v>
      </c>
      <c r="B29" s="46" t="s">
        <v>53</v>
      </c>
      <c r="C29" s="47"/>
      <c r="D29" s="46" t="s">
        <v>81</v>
      </c>
      <c r="E29" s="48" t="s">
        <v>111</v>
      </c>
      <c r="F29" s="49">
        <v>6</v>
      </c>
      <c r="G29" s="49" t="s">
        <v>102</v>
      </c>
      <c r="H29" s="47"/>
      <c r="I29" s="47">
        <v>1</v>
      </c>
      <c r="J29" s="47">
        <v>15</v>
      </c>
      <c r="K29" s="47">
        <f t="shared" si="5"/>
        <v>15</v>
      </c>
      <c r="L29" s="47">
        <v>30</v>
      </c>
      <c r="M29" s="47"/>
      <c r="N29" s="50">
        <f t="shared" si="6"/>
        <v>2</v>
      </c>
      <c r="O29" s="51">
        <f>M29/5</f>
        <v>0</v>
      </c>
      <c r="Q29" s="52">
        <f t="shared" si="7"/>
        <v>30</v>
      </c>
      <c r="R29" s="99">
        <f t="shared" si="8"/>
        <v>0</v>
      </c>
      <c r="S29" s="52">
        <f t="shared" si="9"/>
        <v>30</v>
      </c>
    </row>
    <row r="30" spans="1:21" s="27" customFormat="1">
      <c r="A30" s="7" t="s">
        <v>134</v>
      </c>
      <c r="B30" s="8" t="s">
        <v>53</v>
      </c>
      <c r="C30" s="9"/>
      <c r="D30" s="8" t="s">
        <v>44</v>
      </c>
      <c r="E30" s="7" t="s">
        <v>84</v>
      </c>
      <c r="F30" s="11">
        <v>6</v>
      </c>
      <c r="G30" s="49" t="s">
        <v>108</v>
      </c>
      <c r="H30" s="9"/>
      <c r="I30" s="9">
        <v>1</v>
      </c>
      <c r="J30" s="9">
        <v>15</v>
      </c>
      <c r="K30" s="9">
        <f t="shared" si="5"/>
        <v>15</v>
      </c>
      <c r="L30" s="9">
        <v>30</v>
      </c>
      <c r="M30" s="9"/>
      <c r="N30" s="12">
        <f t="shared" si="6"/>
        <v>2</v>
      </c>
      <c r="O30" s="13">
        <f>M30/5</f>
        <v>0</v>
      </c>
      <c r="P30" s="14"/>
      <c r="Q30" s="15">
        <f t="shared" si="7"/>
        <v>30</v>
      </c>
      <c r="R30" s="16">
        <f t="shared" si="8"/>
        <v>0</v>
      </c>
      <c r="S30" s="15">
        <f t="shared" si="9"/>
        <v>30</v>
      </c>
      <c r="T30" s="55"/>
    </row>
    <row r="31" spans="1:21" s="27" customFormat="1" ht="18.75">
      <c r="A31" s="7"/>
      <c r="B31" s="8"/>
      <c r="C31" s="9"/>
      <c r="D31" s="8"/>
      <c r="E31" s="14"/>
      <c r="F31" s="11"/>
      <c r="G31" s="11"/>
      <c r="H31" s="9"/>
      <c r="I31" s="9"/>
      <c r="J31" s="9"/>
      <c r="K31" s="9"/>
      <c r="L31" s="9"/>
      <c r="M31" s="9"/>
      <c r="N31" s="12"/>
      <c r="O31" s="13"/>
      <c r="P31" s="14"/>
      <c r="Q31" s="15"/>
      <c r="R31" s="15" t="s">
        <v>107</v>
      </c>
      <c r="S31" s="91">
        <f>SUM(S28:S29)</f>
        <v>60</v>
      </c>
    </row>
    <row r="32" spans="1:21" s="48" customFormat="1">
      <c r="A32" s="45" t="s">
        <v>135</v>
      </c>
      <c r="B32" s="46" t="s">
        <v>71</v>
      </c>
      <c r="C32" s="47"/>
      <c r="D32" s="46" t="s">
        <v>29</v>
      </c>
      <c r="E32" s="48" t="s">
        <v>125</v>
      </c>
      <c r="F32" s="47">
        <v>2</v>
      </c>
      <c r="G32" s="49" t="s">
        <v>82</v>
      </c>
      <c r="H32" s="47"/>
      <c r="I32" s="47">
        <v>2</v>
      </c>
      <c r="J32" s="47">
        <v>16</v>
      </c>
      <c r="K32" s="47">
        <f>J32-I32+1</f>
        <v>15</v>
      </c>
      <c r="L32" s="47">
        <v>60</v>
      </c>
      <c r="M32" s="47"/>
      <c r="N32" s="50">
        <f>L32/K32</f>
        <v>4</v>
      </c>
      <c r="O32" s="51">
        <f>M32/6</f>
        <v>0</v>
      </c>
      <c r="Q32" s="52">
        <f>IF(K32=0,0,L32)</f>
        <v>60</v>
      </c>
      <c r="R32" s="99">
        <f>IF(K32=0,0,M32/1.5)</f>
        <v>0</v>
      </c>
      <c r="S32" s="52">
        <f>P32+Q32+R32</f>
        <v>60</v>
      </c>
    </row>
    <row r="33" spans="1:21" s="48" customFormat="1">
      <c r="A33" s="45" t="s">
        <v>135</v>
      </c>
      <c r="B33" s="46" t="s">
        <v>71</v>
      </c>
      <c r="D33" s="46" t="s">
        <v>29</v>
      </c>
      <c r="E33" s="48" t="s">
        <v>125</v>
      </c>
      <c r="F33" s="47">
        <v>2</v>
      </c>
      <c r="G33" s="49" t="s">
        <v>95</v>
      </c>
      <c r="I33" s="47">
        <v>17</v>
      </c>
      <c r="J33" s="47">
        <v>19</v>
      </c>
      <c r="K33" s="47">
        <f t="shared" ref="K33:K46" si="10">J33-I33+1</f>
        <v>3</v>
      </c>
      <c r="L33" s="47">
        <v>15</v>
      </c>
      <c r="M33" s="47"/>
      <c r="N33" s="50">
        <f t="shared" ref="N33:N46" si="11">L33/K33</f>
        <v>5</v>
      </c>
      <c r="O33" s="51">
        <f>M33/6</f>
        <v>0</v>
      </c>
      <c r="Q33" s="52">
        <f t="shared" ref="Q33:Q46" si="12">IF(K33=0,0,L33)</f>
        <v>15</v>
      </c>
      <c r="R33" s="99">
        <f t="shared" ref="R33:R46" si="13">IF(K33=0,0,M33/1.5)</f>
        <v>0</v>
      </c>
      <c r="S33" s="52">
        <f t="shared" ref="S33:S46" si="14">P33+Q33+R33</f>
        <v>15</v>
      </c>
    </row>
    <row r="34" spans="1:21" s="48" customFormat="1">
      <c r="A34" s="45" t="s">
        <v>135</v>
      </c>
      <c r="B34" s="46" t="s">
        <v>71</v>
      </c>
      <c r="C34" s="47"/>
      <c r="D34" s="46" t="s">
        <v>25</v>
      </c>
      <c r="E34" s="45" t="s">
        <v>126</v>
      </c>
      <c r="F34" s="103">
        <v>2</v>
      </c>
      <c r="G34" s="49" t="s">
        <v>74</v>
      </c>
      <c r="H34" s="47"/>
      <c r="I34" s="47">
        <v>2</v>
      </c>
      <c r="J34" s="47">
        <v>16</v>
      </c>
      <c r="K34" s="47">
        <f t="shared" si="10"/>
        <v>15</v>
      </c>
      <c r="L34" s="47">
        <v>30</v>
      </c>
      <c r="M34" s="47"/>
      <c r="N34" s="50">
        <f t="shared" si="11"/>
        <v>2</v>
      </c>
      <c r="O34" s="51">
        <f>M34/5</f>
        <v>0</v>
      </c>
      <c r="Q34" s="52">
        <f t="shared" si="12"/>
        <v>30</v>
      </c>
      <c r="R34" s="99">
        <f t="shared" si="13"/>
        <v>0</v>
      </c>
      <c r="S34" s="52">
        <f t="shared" si="14"/>
        <v>30</v>
      </c>
    </row>
    <row r="35" spans="1:21" s="27" customFormat="1">
      <c r="A35" s="7" t="s">
        <v>135</v>
      </c>
      <c r="B35" s="8" t="s">
        <v>53</v>
      </c>
      <c r="C35" s="9"/>
      <c r="D35" s="8" t="s">
        <v>45</v>
      </c>
      <c r="E35" s="14" t="s">
        <v>112</v>
      </c>
      <c r="F35" s="11">
        <v>3</v>
      </c>
      <c r="G35" s="11" t="s">
        <v>73</v>
      </c>
      <c r="H35" s="9"/>
      <c r="I35" s="9">
        <v>1</v>
      </c>
      <c r="J35" s="9">
        <v>15</v>
      </c>
      <c r="K35" s="9">
        <f t="shared" si="10"/>
        <v>15</v>
      </c>
      <c r="L35" s="9">
        <v>30</v>
      </c>
      <c r="M35" s="9"/>
      <c r="N35" s="12">
        <f t="shared" si="11"/>
        <v>2</v>
      </c>
      <c r="O35" s="13">
        <f>M35/5</f>
        <v>0</v>
      </c>
      <c r="P35" s="14"/>
      <c r="Q35" s="15">
        <f t="shared" si="12"/>
        <v>30</v>
      </c>
      <c r="R35" s="16">
        <f t="shared" si="13"/>
        <v>0</v>
      </c>
      <c r="S35" s="15">
        <f t="shared" si="14"/>
        <v>30</v>
      </c>
      <c r="T35" s="55"/>
    </row>
    <row r="36" spans="1:21" s="27" customFormat="1">
      <c r="A36" s="7" t="s">
        <v>135</v>
      </c>
      <c r="B36" s="8" t="s">
        <v>53</v>
      </c>
      <c r="D36" s="8" t="s">
        <v>25</v>
      </c>
      <c r="E36" s="7" t="s">
        <v>43</v>
      </c>
      <c r="F36" s="11">
        <v>3</v>
      </c>
      <c r="G36" s="11" t="s">
        <v>72</v>
      </c>
      <c r="H36" s="9"/>
      <c r="I36" s="9">
        <v>1</v>
      </c>
      <c r="J36" s="9">
        <v>15</v>
      </c>
      <c r="K36" s="9">
        <f t="shared" si="10"/>
        <v>15</v>
      </c>
      <c r="L36" s="9">
        <v>30</v>
      </c>
      <c r="M36" s="9"/>
      <c r="N36" s="12">
        <f t="shared" si="11"/>
        <v>2</v>
      </c>
      <c r="O36" s="13">
        <f>M36/5</f>
        <v>0</v>
      </c>
      <c r="P36" s="14"/>
      <c r="Q36" s="15">
        <f t="shared" si="12"/>
        <v>30</v>
      </c>
      <c r="R36" s="16">
        <f t="shared" si="13"/>
        <v>0</v>
      </c>
      <c r="S36" s="15">
        <f t="shared" si="14"/>
        <v>30</v>
      </c>
    </row>
    <row r="37" spans="1:21" s="27" customFormat="1">
      <c r="A37" s="7" t="s">
        <v>135</v>
      </c>
      <c r="B37" s="8" t="s">
        <v>71</v>
      </c>
      <c r="C37" s="9"/>
      <c r="D37" s="8" t="s">
        <v>40</v>
      </c>
      <c r="E37" s="14" t="s">
        <v>121</v>
      </c>
      <c r="F37" s="24">
        <v>4</v>
      </c>
      <c r="G37" s="11" t="s">
        <v>82</v>
      </c>
      <c r="H37" s="9"/>
      <c r="I37" s="9">
        <v>2</v>
      </c>
      <c r="J37" s="9">
        <v>16</v>
      </c>
      <c r="K37" s="9">
        <f t="shared" si="10"/>
        <v>15</v>
      </c>
      <c r="L37" s="9">
        <v>60</v>
      </c>
      <c r="M37" s="9"/>
      <c r="N37" s="12">
        <f t="shared" si="11"/>
        <v>4</v>
      </c>
      <c r="O37" s="13">
        <f>M37/6</f>
        <v>0</v>
      </c>
      <c r="P37" s="14"/>
      <c r="Q37" s="15">
        <f t="shared" si="12"/>
        <v>60</v>
      </c>
      <c r="R37" s="16">
        <f t="shared" si="13"/>
        <v>0</v>
      </c>
      <c r="S37" s="15">
        <f t="shared" si="14"/>
        <v>60</v>
      </c>
    </row>
    <row r="38" spans="1:21" s="48" customFormat="1">
      <c r="A38" s="45" t="s">
        <v>135</v>
      </c>
      <c r="B38" s="46" t="s">
        <v>71</v>
      </c>
      <c r="D38" s="46" t="s">
        <v>30</v>
      </c>
      <c r="E38" s="46" t="s">
        <v>122</v>
      </c>
      <c r="F38" s="47">
        <v>4</v>
      </c>
      <c r="G38" s="49" t="s">
        <v>74</v>
      </c>
      <c r="I38" s="47">
        <v>2</v>
      </c>
      <c r="J38" s="47">
        <v>16</v>
      </c>
      <c r="K38" s="47">
        <f t="shared" si="10"/>
        <v>15</v>
      </c>
      <c r="L38" s="47">
        <v>30</v>
      </c>
      <c r="M38" s="47"/>
      <c r="N38" s="50">
        <f t="shared" si="11"/>
        <v>2</v>
      </c>
      <c r="O38" s="51">
        <f>M38/6</f>
        <v>0</v>
      </c>
      <c r="Q38" s="52">
        <f t="shared" si="12"/>
        <v>30</v>
      </c>
      <c r="R38" s="99">
        <f t="shared" si="13"/>
        <v>0</v>
      </c>
      <c r="S38" s="52">
        <f t="shared" si="14"/>
        <v>30</v>
      </c>
    </row>
    <row r="39" spans="1:21" s="27" customFormat="1">
      <c r="A39" s="7" t="s">
        <v>135</v>
      </c>
      <c r="B39" s="8" t="s">
        <v>52</v>
      </c>
      <c r="C39" s="9"/>
      <c r="D39" s="8" t="s">
        <v>46</v>
      </c>
      <c r="E39" s="14" t="s">
        <v>112</v>
      </c>
      <c r="F39" s="11">
        <v>5</v>
      </c>
      <c r="G39" s="11" t="s">
        <v>73</v>
      </c>
      <c r="H39" s="9"/>
      <c r="I39" s="9">
        <v>1</v>
      </c>
      <c r="J39" s="9">
        <v>15</v>
      </c>
      <c r="K39" s="9">
        <f t="shared" si="10"/>
        <v>15</v>
      </c>
      <c r="L39" s="9">
        <v>30</v>
      </c>
      <c r="M39" s="9"/>
      <c r="N39" s="12">
        <f t="shared" si="11"/>
        <v>2</v>
      </c>
      <c r="O39" s="13">
        <f t="shared" ref="O39:O46" si="15">M39/5</f>
        <v>0</v>
      </c>
      <c r="P39" s="14"/>
      <c r="Q39" s="15">
        <f t="shared" si="12"/>
        <v>30</v>
      </c>
      <c r="R39" s="16">
        <f t="shared" si="13"/>
        <v>0</v>
      </c>
      <c r="S39" s="15">
        <f t="shared" si="14"/>
        <v>30</v>
      </c>
    </row>
    <row r="40" spans="1:21" s="27" customFormat="1">
      <c r="A40" s="7" t="s">
        <v>135</v>
      </c>
      <c r="B40" s="8" t="s">
        <v>52</v>
      </c>
      <c r="C40" s="9"/>
      <c r="D40" s="8" t="s">
        <v>25</v>
      </c>
      <c r="E40" s="7" t="s">
        <v>43</v>
      </c>
      <c r="F40" s="18">
        <v>5</v>
      </c>
      <c r="G40" s="11" t="s">
        <v>72</v>
      </c>
      <c r="H40" s="9"/>
      <c r="I40" s="9">
        <v>1</v>
      </c>
      <c r="J40" s="9">
        <v>15</v>
      </c>
      <c r="K40" s="9">
        <f t="shared" si="10"/>
        <v>15</v>
      </c>
      <c r="L40" s="9">
        <v>30</v>
      </c>
      <c r="M40" s="9"/>
      <c r="N40" s="12">
        <f t="shared" si="11"/>
        <v>2</v>
      </c>
      <c r="O40" s="13">
        <f t="shared" si="15"/>
        <v>0</v>
      </c>
      <c r="P40" s="14"/>
      <c r="Q40" s="15">
        <f t="shared" si="12"/>
        <v>30</v>
      </c>
      <c r="R40" s="16">
        <f t="shared" si="13"/>
        <v>0</v>
      </c>
      <c r="S40" s="15">
        <f t="shared" si="14"/>
        <v>30</v>
      </c>
    </row>
    <row r="41" spans="1:21" s="27" customFormat="1">
      <c r="A41" s="7" t="s">
        <v>135</v>
      </c>
      <c r="B41" s="8" t="s">
        <v>51</v>
      </c>
      <c r="C41" s="9"/>
      <c r="D41" s="8" t="s">
        <v>10</v>
      </c>
      <c r="E41" s="14" t="s">
        <v>111</v>
      </c>
      <c r="F41" s="11">
        <v>6</v>
      </c>
      <c r="G41" s="11" t="s">
        <v>73</v>
      </c>
      <c r="H41" s="9"/>
      <c r="I41" s="9">
        <v>1</v>
      </c>
      <c r="J41" s="9">
        <v>15</v>
      </c>
      <c r="K41" s="9">
        <f t="shared" si="10"/>
        <v>15</v>
      </c>
      <c r="L41" s="9">
        <v>30</v>
      </c>
      <c r="M41" s="9"/>
      <c r="N41" s="12">
        <f t="shared" si="11"/>
        <v>2</v>
      </c>
      <c r="O41" s="13">
        <f t="shared" si="15"/>
        <v>0</v>
      </c>
      <c r="P41" s="14"/>
      <c r="Q41" s="15">
        <f t="shared" si="12"/>
        <v>30</v>
      </c>
      <c r="R41" s="16">
        <f t="shared" si="13"/>
        <v>0</v>
      </c>
      <c r="S41" s="15">
        <f t="shared" si="14"/>
        <v>30</v>
      </c>
    </row>
    <row r="42" spans="1:21" s="28" customFormat="1">
      <c r="A42" s="7" t="s">
        <v>135</v>
      </c>
      <c r="B42" s="8" t="s">
        <v>51</v>
      </c>
      <c r="C42" s="9"/>
      <c r="D42" s="8" t="s">
        <v>40</v>
      </c>
      <c r="E42" s="14" t="s">
        <v>84</v>
      </c>
      <c r="F42" s="11">
        <v>6</v>
      </c>
      <c r="G42" s="11" t="s">
        <v>72</v>
      </c>
      <c r="H42" s="9"/>
      <c r="I42" s="9">
        <v>1</v>
      </c>
      <c r="J42" s="9">
        <v>15</v>
      </c>
      <c r="K42" s="9">
        <f t="shared" si="10"/>
        <v>15</v>
      </c>
      <c r="L42" s="9">
        <v>30</v>
      </c>
      <c r="M42" s="9"/>
      <c r="N42" s="12">
        <f t="shared" si="11"/>
        <v>2</v>
      </c>
      <c r="O42" s="13">
        <f t="shared" si="15"/>
        <v>0</v>
      </c>
      <c r="P42" s="14"/>
      <c r="Q42" s="15">
        <f t="shared" si="12"/>
        <v>30</v>
      </c>
      <c r="R42" s="16">
        <f t="shared" si="13"/>
        <v>0</v>
      </c>
      <c r="S42" s="15">
        <f t="shared" si="14"/>
        <v>30</v>
      </c>
      <c r="T42" s="27"/>
      <c r="U42" s="56"/>
    </row>
    <row r="43" spans="1:21" s="28" customFormat="1">
      <c r="A43" s="7" t="s">
        <v>135</v>
      </c>
      <c r="B43" s="8" t="s">
        <v>154</v>
      </c>
      <c r="C43" s="9"/>
      <c r="D43" s="8" t="s">
        <v>153</v>
      </c>
      <c r="E43" s="14" t="s">
        <v>155</v>
      </c>
      <c r="F43" s="11">
        <v>6</v>
      </c>
      <c r="G43" s="11" t="s">
        <v>102</v>
      </c>
      <c r="H43" s="9"/>
      <c r="I43" s="9">
        <v>5</v>
      </c>
      <c r="J43" s="9">
        <v>15</v>
      </c>
      <c r="K43" s="9">
        <f>J43-I43+1</f>
        <v>11</v>
      </c>
      <c r="L43" s="9">
        <v>22</v>
      </c>
      <c r="M43" s="9"/>
      <c r="N43" s="12">
        <f>L43/K43</f>
        <v>2</v>
      </c>
      <c r="O43" s="13">
        <f>M43/5</f>
        <v>0</v>
      </c>
      <c r="P43" s="14"/>
      <c r="Q43" s="15">
        <f>IF(K43=0,0,L43)</f>
        <v>22</v>
      </c>
      <c r="R43" s="16">
        <f>IF(K43=0,0,M43/1.5)</f>
        <v>0</v>
      </c>
      <c r="S43" s="15">
        <f>P43+Q43+R43</f>
        <v>22</v>
      </c>
      <c r="T43" s="55"/>
      <c r="U43" s="27"/>
    </row>
    <row r="44" spans="1:21" s="28" customFormat="1">
      <c r="A44" s="7" t="s">
        <v>135</v>
      </c>
      <c r="B44" s="8" t="s">
        <v>154</v>
      </c>
      <c r="C44" s="9"/>
      <c r="D44" s="8" t="s">
        <v>169</v>
      </c>
      <c r="E44" s="14" t="s">
        <v>170</v>
      </c>
      <c r="F44" s="11">
        <v>6</v>
      </c>
      <c r="G44" s="11" t="s">
        <v>171</v>
      </c>
      <c r="H44" s="9"/>
      <c r="I44" s="9">
        <v>5</v>
      </c>
      <c r="J44" s="9">
        <v>19</v>
      </c>
      <c r="K44" s="9">
        <f>J44-I44+1</f>
        <v>15</v>
      </c>
      <c r="L44" s="9">
        <v>22</v>
      </c>
      <c r="M44" s="9"/>
      <c r="N44" s="12">
        <f>L44/K44</f>
        <v>1.4666666666666666</v>
      </c>
      <c r="O44" s="13">
        <f>M44/5</f>
        <v>0</v>
      </c>
      <c r="P44" s="14"/>
      <c r="Q44" s="15">
        <f>IF(K44=0,0,L44)</f>
        <v>22</v>
      </c>
      <c r="R44" s="16">
        <f>IF(K44=0,0,M44/1.5)</f>
        <v>0</v>
      </c>
      <c r="S44" s="15">
        <f>P44+Q44+R44</f>
        <v>22</v>
      </c>
      <c r="T44" s="55"/>
      <c r="U44" s="27"/>
    </row>
    <row r="45" spans="1:21" s="27" customFormat="1">
      <c r="A45" s="7" t="s">
        <v>135</v>
      </c>
      <c r="B45" s="8" t="s">
        <v>52</v>
      </c>
      <c r="C45" s="9"/>
      <c r="D45" s="8" t="s">
        <v>104</v>
      </c>
      <c r="E45" s="7" t="s">
        <v>84</v>
      </c>
      <c r="F45" s="11">
        <v>7</v>
      </c>
      <c r="G45" s="49" t="s">
        <v>102</v>
      </c>
      <c r="H45" s="9"/>
      <c r="I45" s="9">
        <v>1</v>
      </c>
      <c r="J45" s="9">
        <v>15</v>
      </c>
      <c r="K45" s="9">
        <f t="shared" si="10"/>
        <v>15</v>
      </c>
      <c r="L45" s="9">
        <v>30</v>
      </c>
      <c r="M45" s="9"/>
      <c r="N45" s="12">
        <f t="shared" si="11"/>
        <v>2</v>
      </c>
      <c r="O45" s="13">
        <f t="shared" si="15"/>
        <v>0</v>
      </c>
      <c r="P45" s="14"/>
      <c r="Q45" s="15">
        <f t="shared" si="12"/>
        <v>30</v>
      </c>
      <c r="R45" s="16">
        <f t="shared" si="13"/>
        <v>0</v>
      </c>
      <c r="S45" s="15">
        <f t="shared" si="14"/>
        <v>30</v>
      </c>
    </row>
    <row r="46" spans="1:21" s="28" customFormat="1">
      <c r="A46" s="7" t="s">
        <v>135</v>
      </c>
      <c r="B46" s="8" t="s">
        <v>52</v>
      </c>
      <c r="C46" s="9"/>
      <c r="D46" s="8" t="s">
        <v>29</v>
      </c>
      <c r="E46" s="14" t="s">
        <v>111</v>
      </c>
      <c r="F46" s="11">
        <v>7</v>
      </c>
      <c r="G46" s="11" t="s">
        <v>108</v>
      </c>
      <c r="H46" s="9"/>
      <c r="I46" s="9">
        <v>1</v>
      </c>
      <c r="J46" s="9">
        <v>15</v>
      </c>
      <c r="K46" s="9">
        <f t="shared" si="10"/>
        <v>15</v>
      </c>
      <c r="L46" s="9">
        <v>30</v>
      </c>
      <c r="M46" s="9"/>
      <c r="N46" s="12">
        <f t="shared" si="11"/>
        <v>2</v>
      </c>
      <c r="O46" s="13">
        <f t="shared" si="15"/>
        <v>0</v>
      </c>
      <c r="P46" s="14"/>
      <c r="Q46" s="15">
        <f t="shared" si="12"/>
        <v>30</v>
      </c>
      <c r="R46" s="16">
        <f t="shared" si="13"/>
        <v>0</v>
      </c>
      <c r="S46" s="15">
        <f t="shared" si="14"/>
        <v>30</v>
      </c>
      <c r="T46" s="27"/>
      <c r="U46" s="56"/>
    </row>
    <row r="47" spans="1:21" s="27" customFormat="1">
      <c r="A47" s="7"/>
      <c r="B47" s="8"/>
      <c r="C47" s="9"/>
      <c r="D47" s="8"/>
      <c r="E47" s="7"/>
      <c r="F47" s="18"/>
      <c r="G47" s="11"/>
      <c r="H47" s="9"/>
      <c r="I47" s="9"/>
      <c r="J47" s="9"/>
      <c r="K47" s="9"/>
      <c r="L47" s="9"/>
      <c r="M47" s="9"/>
      <c r="N47" s="12"/>
      <c r="O47" s="13"/>
      <c r="P47" s="14"/>
      <c r="Q47" s="15"/>
      <c r="R47" s="16"/>
      <c r="S47" s="15"/>
      <c r="T47" s="55"/>
      <c r="U47" s="56"/>
    </row>
    <row r="48" spans="1:21" s="27" customFormat="1">
      <c r="A48" s="109" t="s">
        <v>137</v>
      </c>
      <c r="B48" s="8" t="s">
        <v>154</v>
      </c>
      <c r="C48" s="9"/>
      <c r="D48" s="8" t="s">
        <v>49</v>
      </c>
      <c r="E48" s="14" t="s">
        <v>115</v>
      </c>
      <c r="F48" s="24">
        <v>2</v>
      </c>
      <c r="G48" s="11" t="s">
        <v>72</v>
      </c>
      <c r="H48" s="9"/>
      <c r="I48" s="9">
        <v>5</v>
      </c>
      <c r="J48" s="9">
        <v>19</v>
      </c>
      <c r="K48" s="9">
        <f>J48-I48+1</f>
        <v>15</v>
      </c>
      <c r="L48" s="9">
        <v>30</v>
      </c>
      <c r="M48" s="9"/>
      <c r="N48" s="12"/>
      <c r="O48" s="13">
        <f>M48/6</f>
        <v>0</v>
      </c>
      <c r="P48" s="14"/>
      <c r="Q48" s="15">
        <f>IF(K48=0,0,L48)</f>
        <v>30</v>
      </c>
      <c r="R48" s="16">
        <f>IF(K48=0,0,M48/1.5)</f>
        <v>0</v>
      </c>
      <c r="S48" s="15">
        <f>P48+Q48+R48</f>
        <v>30</v>
      </c>
      <c r="U48" s="85"/>
    </row>
    <row r="49" spans="1:21" s="27" customFormat="1">
      <c r="A49" s="7" t="s">
        <v>137</v>
      </c>
      <c r="B49" s="8" t="s">
        <v>154</v>
      </c>
      <c r="C49" s="9"/>
      <c r="D49" s="8" t="s">
        <v>153</v>
      </c>
      <c r="E49" s="14" t="s">
        <v>155</v>
      </c>
      <c r="F49" s="11">
        <v>2</v>
      </c>
      <c r="G49" s="11" t="s">
        <v>74</v>
      </c>
      <c r="H49" s="9"/>
      <c r="I49" s="9">
        <v>5</v>
      </c>
      <c r="J49" s="9">
        <v>15</v>
      </c>
      <c r="K49" s="9">
        <f t="shared" ref="K49:K54" si="16">J49-I49+1</f>
        <v>11</v>
      </c>
      <c r="L49" s="9">
        <v>22</v>
      </c>
      <c r="M49" s="9"/>
      <c r="N49" s="12">
        <f t="shared" ref="N49:N54" si="17">L49/K49</f>
        <v>2</v>
      </c>
      <c r="O49" s="13">
        <f>M49/5</f>
        <v>0</v>
      </c>
      <c r="P49" s="14"/>
      <c r="Q49" s="15">
        <f t="shared" ref="Q49:Q54" si="18">IF(K49=0,0,L49)</f>
        <v>22</v>
      </c>
      <c r="R49" s="16">
        <f t="shared" ref="R49:R54" si="19">IF(K49=0,0,M49/1.5)</f>
        <v>0</v>
      </c>
      <c r="S49" s="15">
        <f t="shared" ref="S49:S54" si="20">P49+Q49+R49</f>
        <v>22</v>
      </c>
      <c r="T49" s="55"/>
    </row>
    <row r="50" spans="1:21" s="27" customFormat="1">
      <c r="A50" s="7" t="s">
        <v>137</v>
      </c>
      <c r="B50" s="8" t="s">
        <v>154</v>
      </c>
      <c r="C50" s="9"/>
      <c r="D50" s="8" t="s">
        <v>153</v>
      </c>
      <c r="E50" s="14" t="s">
        <v>155</v>
      </c>
      <c r="F50" s="24">
        <v>2</v>
      </c>
      <c r="G50" s="11">
        <v>5</v>
      </c>
      <c r="H50" s="9"/>
      <c r="I50" s="9">
        <v>16</v>
      </c>
      <c r="J50" s="9">
        <v>16</v>
      </c>
      <c r="K50" s="9">
        <f t="shared" si="16"/>
        <v>1</v>
      </c>
      <c r="L50" s="9">
        <v>1</v>
      </c>
      <c r="M50" s="9"/>
      <c r="N50" s="12">
        <f t="shared" si="17"/>
        <v>1</v>
      </c>
      <c r="O50" s="13">
        <f>M50/5</f>
        <v>0</v>
      </c>
      <c r="P50" s="14"/>
      <c r="Q50" s="15">
        <f t="shared" si="18"/>
        <v>1</v>
      </c>
      <c r="R50" s="16">
        <f t="shared" si="19"/>
        <v>0</v>
      </c>
      <c r="S50" s="15">
        <f t="shared" si="20"/>
        <v>1</v>
      </c>
      <c r="T50" s="55"/>
    </row>
    <row r="51" spans="1:21" s="27" customFormat="1">
      <c r="A51" s="7" t="s">
        <v>137</v>
      </c>
      <c r="B51" s="8" t="s">
        <v>58</v>
      </c>
      <c r="C51" s="9"/>
      <c r="D51" s="8" t="s">
        <v>28</v>
      </c>
      <c r="E51" s="14" t="s">
        <v>93</v>
      </c>
      <c r="F51" s="24">
        <v>3</v>
      </c>
      <c r="G51" s="11" t="s">
        <v>75</v>
      </c>
      <c r="H51" s="9"/>
      <c r="I51" s="9">
        <v>1</v>
      </c>
      <c r="J51" s="9">
        <v>15</v>
      </c>
      <c r="K51" s="9">
        <f t="shared" si="16"/>
        <v>15</v>
      </c>
      <c r="L51" s="9">
        <v>45</v>
      </c>
      <c r="M51" s="9"/>
      <c r="N51" s="12">
        <f t="shared" si="17"/>
        <v>3</v>
      </c>
      <c r="O51" s="13"/>
      <c r="P51" s="14"/>
      <c r="Q51" s="15">
        <f t="shared" si="18"/>
        <v>45</v>
      </c>
      <c r="R51" s="16">
        <f t="shared" si="19"/>
        <v>0</v>
      </c>
      <c r="S51" s="15">
        <f t="shared" si="20"/>
        <v>45</v>
      </c>
    </row>
    <row r="52" spans="1:21" s="28" customFormat="1">
      <c r="A52" s="7" t="s">
        <v>137</v>
      </c>
      <c r="B52" s="8" t="s">
        <v>56</v>
      </c>
      <c r="C52" s="9"/>
      <c r="D52" s="8" t="s">
        <v>60</v>
      </c>
      <c r="E52" s="14" t="s">
        <v>23</v>
      </c>
      <c r="F52" s="11">
        <v>5</v>
      </c>
      <c r="G52" s="11" t="s">
        <v>73</v>
      </c>
      <c r="H52" s="9"/>
      <c r="I52" s="9">
        <v>1</v>
      </c>
      <c r="J52" s="9">
        <v>15</v>
      </c>
      <c r="K52" s="9">
        <f t="shared" si="16"/>
        <v>15</v>
      </c>
      <c r="L52" s="9">
        <v>30</v>
      </c>
      <c r="M52" s="9"/>
      <c r="N52" s="12">
        <f t="shared" si="17"/>
        <v>2</v>
      </c>
      <c r="O52" s="13">
        <f>M52/6</f>
        <v>0</v>
      </c>
      <c r="P52" s="14"/>
      <c r="Q52" s="15">
        <f t="shared" si="18"/>
        <v>30</v>
      </c>
      <c r="R52" s="16">
        <f t="shared" si="19"/>
        <v>0</v>
      </c>
      <c r="S52" s="15">
        <f t="shared" si="20"/>
        <v>30</v>
      </c>
      <c r="T52" s="27"/>
      <c r="U52" s="27"/>
    </row>
    <row r="53" spans="1:21" s="27" customFormat="1">
      <c r="A53" s="7" t="s">
        <v>137</v>
      </c>
      <c r="B53" s="8" t="s">
        <v>56</v>
      </c>
      <c r="C53" s="9"/>
      <c r="D53" s="8" t="s">
        <v>11</v>
      </c>
      <c r="E53" s="36" t="s">
        <v>119</v>
      </c>
      <c r="F53" s="11">
        <v>5</v>
      </c>
      <c r="G53" s="11" t="s">
        <v>72</v>
      </c>
      <c r="H53" s="9"/>
      <c r="I53" s="9">
        <v>1</v>
      </c>
      <c r="J53" s="9">
        <v>15</v>
      </c>
      <c r="K53" s="9">
        <f t="shared" si="16"/>
        <v>15</v>
      </c>
      <c r="L53" s="9">
        <v>30</v>
      </c>
      <c r="M53" s="9"/>
      <c r="N53" s="12">
        <f t="shared" si="17"/>
        <v>2</v>
      </c>
      <c r="O53" s="13">
        <f>M53/5</f>
        <v>0</v>
      </c>
      <c r="P53" s="14"/>
      <c r="Q53" s="15">
        <f t="shared" si="18"/>
        <v>30</v>
      </c>
      <c r="R53" s="16">
        <f t="shared" si="19"/>
        <v>0</v>
      </c>
      <c r="S53" s="15">
        <f t="shared" si="20"/>
        <v>30</v>
      </c>
    </row>
    <row r="54" spans="1:21" s="27" customFormat="1">
      <c r="A54" s="7" t="s">
        <v>137</v>
      </c>
      <c r="B54" s="8" t="s">
        <v>56</v>
      </c>
      <c r="C54" s="9"/>
      <c r="D54" s="8" t="s">
        <v>28</v>
      </c>
      <c r="E54" s="14" t="s">
        <v>93</v>
      </c>
      <c r="F54" s="11">
        <v>6</v>
      </c>
      <c r="G54" s="11" t="s">
        <v>75</v>
      </c>
      <c r="H54" s="9"/>
      <c r="I54" s="9">
        <v>1</v>
      </c>
      <c r="J54" s="9">
        <v>15</v>
      </c>
      <c r="K54" s="9">
        <f t="shared" si="16"/>
        <v>15</v>
      </c>
      <c r="L54" s="9">
        <v>45</v>
      </c>
      <c r="M54" s="9"/>
      <c r="N54" s="12">
        <f t="shared" si="17"/>
        <v>3</v>
      </c>
      <c r="O54" s="13">
        <f>M54/6</f>
        <v>0</v>
      </c>
      <c r="P54" s="14"/>
      <c r="Q54" s="15">
        <f t="shared" si="18"/>
        <v>45</v>
      </c>
      <c r="R54" s="16">
        <f t="shared" si="19"/>
        <v>0</v>
      </c>
      <c r="S54" s="15">
        <f t="shared" si="20"/>
        <v>45</v>
      </c>
    </row>
    <row r="55" spans="1:21" s="28" customFormat="1">
      <c r="A55" s="7"/>
      <c r="B55" s="8"/>
      <c r="C55" s="9"/>
      <c r="D55" s="8"/>
      <c r="E55" s="14"/>
      <c r="F55" s="11"/>
      <c r="G55" s="11"/>
      <c r="H55" s="9"/>
      <c r="I55" s="9"/>
      <c r="J55" s="9"/>
      <c r="K55" s="9"/>
      <c r="L55" s="9"/>
      <c r="M55" s="9"/>
      <c r="N55" s="12"/>
      <c r="O55" s="13"/>
      <c r="P55" s="14"/>
      <c r="Q55" s="15"/>
      <c r="R55" s="16"/>
      <c r="S55" s="15"/>
      <c r="T55" s="55"/>
      <c r="U55" s="56"/>
    </row>
    <row r="56" spans="1:21" s="27" customFormat="1">
      <c r="A56" s="7" t="s">
        <v>136</v>
      </c>
      <c r="B56" s="8" t="s">
        <v>71</v>
      </c>
      <c r="C56" s="9"/>
      <c r="D56" s="8" t="s">
        <v>139</v>
      </c>
      <c r="E56" s="36" t="s">
        <v>140</v>
      </c>
      <c r="F56" s="11">
        <v>3</v>
      </c>
      <c r="G56" s="11" t="s">
        <v>75</v>
      </c>
      <c r="H56" s="9"/>
      <c r="I56" s="9">
        <v>2</v>
      </c>
      <c r="J56" s="9">
        <v>10</v>
      </c>
      <c r="K56" s="9">
        <f t="shared" ref="K56:K61" si="21">J56-I56+1</f>
        <v>9</v>
      </c>
      <c r="L56" s="9">
        <v>27</v>
      </c>
      <c r="M56" s="9"/>
      <c r="N56" s="12">
        <f t="shared" ref="N56:N61" si="22">L56/K56</f>
        <v>3</v>
      </c>
      <c r="O56" s="13">
        <f t="shared" ref="O56:O61" si="23">M56/6</f>
        <v>0</v>
      </c>
      <c r="P56" s="14"/>
      <c r="Q56" s="15">
        <f t="shared" ref="Q56:Q61" si="24">IF(K56=0,0,L56)</f>
        <v>27</v>
      </c>
      <c r="R56" s="16">
        <f t="shared" ref="R56:R61" si="25">IF(K56=0,0,M56/1.5)</f>
        <v>0</v>
      </c>
      <c r="S56" s="15">
        <f t="shared" ref="S56:S61" si="26">P56+Q56+R56</f>
        <v>27</v>
      </c>
    </row>
    <row r="57" spans="1:21" s="27" customFormat="1">
      <c r="A57" s="7" t="s">
        <v>136</v>
      </c>
      <c r="B57" s="8" t="s">
        <v>71</v>
      </c>
      <c r="C57" s="9"/>
      <c r="D57" s="8" t="s">
        <v>11</v>
      </c>
      <c r="E57" s="36" t="s">
        <v>119</v>
      </c>
      <c r="F57" s="11">
        <v>3</v>
      </c>
      <c r="G57" s="11" t="s">
        <v>80</v>
      </c>
      <c r="H57" s="9"/>
      <c r="I57" s="9">
        <v>2</v>
      </c>
      <c r="J57" s="9">
        <v>16</v>
      </c>
      <c r="K57" s="9">
        <f t="shared" si="21"/>
        <v>15</v>
      </c>
      <c r="L57" s="9">
        <v>30</v>
      </c>
      <c r="M57" s="9"/>
      <c r="N57" s="12">
        <f t="shared" si="22"/>
        <v>2</v>
      </c>
      <c r="O57" s="13">
        <f t="shared" si="23"/>
        <v>0</v>
      </c>
      <c r="P57" s="14"/>
      <c r="Q57" s="15">
        <f t="shared" si="24"/>
        <v>30</v>
      </c>
      <c r="R57" s="16">
        <f t="shared" si="25"/>
        <v>0</v>
      </c>
      <c r="S57" s="15">
        <f t="shared" si="26"/>
        <v>30</v>
      </c>
    </row>
    <row r="58" spans="1:21" s="27" customFormat="1">
      <c r="A58" s="7" t="s">
        <v>136</v>
      </c>
      <c r="B58" s="8" t="s">
        <v>71</v>
      </c>
      <c r="C58" s="9"/>
      <c r="D58" s="8" t="s">
        <v>139</v>
      </c>
      <c r="E58" s="36" t="s">
        <v>140</v>
      </c>
      <c r="F58" s="11">
        <v>3</v>
      </c>
      <c r="G58" s="11" t="s">
        <v>102</v>
      </c>
      <c r="H58" s="9"/>
      <c r="I58" s="9">
        <v>2</v>
      </c>
      <c r="J58" s="9">
        <v>10</v>
      </c>
      <c r="K58" s="9">
        <f t="shared" si="21"/>
        <v>9</v>
      </c>
      <c r="L58" s="9">
        <v>18</v>
      </c>
      <c r="M58" s="9"/>
      <c r="N58" s="12">
        <f t="shared" si="22"/>
        <v>2</v>
      </c>
      <c r="O58" s="13">
        <f t="shared" si="23"/>
        <v>0</v>
      </c>
      <c r="P58" s="14"/>
      <c r="Q58" s="15">
        <f t="shared" si="24"/>
        <v>18</v>
      </c>
      <c r="R58" s="16">
        <f t="shared" si="25"/>
        <v>0</v>
      </c>
      <c r="S58" s="15">
        <f t="shared" si="26"/>
        <v>18</v>
      </c>
    </row>
    <row r="59" spans="1:21" s="27" customFormat="1">
      <c r="A59" s="45" t="s">
        <v>136</v>
      </c>
      <c r="B59" s="8" t="s">
        <v>58</v>
      </c>
      <c r="C59" s="9"/>
      <c r="D59" s="8" t="s">
        <v>13</v>
      </c>
      <c r="E59" s="14" t="s">
        <v>23</v>
      </c>
      <c r="F59" s="24">
        <v>5</v>
      </c>
      <c r="G59" s="11" t="s">
        <v>73</v>
      </c>
      <c r="H59" s="9"/>
      <c r="I59" s="9">
        <v>1</v>
      </c>
      <c r="J59" s="9">
        <v>15</v>
      </c>
      <c r="K59" s="9">
        <f t="shared" si="21"/>
        <v>15</v>
      </c>
      <c r="L59" s="9">
        <v>30</v>
      </c>
      <c r="M59" s="9"/>
      <c r="N59" s="12">
        <f t="shared" si="22"/>
        <v>2</v>
      </c>
      <c r="O59" s="13">
        <f t="shared" si="23"/>
        <v>0</v>
      </c>
      <c r="P59" s="14"/>
      <c r="Q59" s="15">
        <f t="shared" si="24"/>
        <v>30</v>
      </c>
      <c r="R59" s="16">
        <f t="shared" si="25"/>
        <v>0</v>
      </c>
      <c r="S59" s="15">
        <f t="shared" si="26"/>
        <v>30</v>
      </c>
      <c r="T59" s="55"/>
    </row>
    <row r="60" spans="1:21" s="27" customFormat="1">
      <c r="A60" s="7" t="s">
        <v>136</v>
      </c>
      <c r="B60" s="8" t="s">
        <v>58</v>
      </c>
      <c r="C60" s="9"/>
      <c r="D60" s="8" t="s">
        <v>11</v>
      </c>
      <c r="E60" s="36" t="s">
        <v>119</v>
      </c>
      <c r="F60" s="11">
        <v>5</v>
      </c>
      <c r="G60" s="11" t="s">
        <v>74</v>
      </c>
      <c r="H60" s="9"/>
      <c r="I60" s="9">
        <v>1</v>
      </c>
      <c r="J60" s="9">
        <v>15</v>
      </c>
      <c r="K60" s="9">
        <f t="shared" si="21"/>
        <v>15</v>
      </c>
      <c r="L60" s="9">
        <v>30</v>
      </c>
      <c r="M60" s="9"/>
      <c r="N60" s="12">
        <f t="shared" si="22"/>
        <v>2</v>
      </c>
      <c r="O60" s="13">
        <f t="shared" si="23"/>
        <v>0</v>
      </c>
      <c r="P60" s="14"/>
      <c r="Q60" s="15">
        <f t="shared" si="24"/>
        <v>30</v>
      </c>
      <c r="R60" s="16">
        <f t="shared" si="25"/>
        <v>0</v>
      </c>
      <c r="S60" s="15">
        <f t="shared" si="26"/>
        <v>30</v>
      </c>
    </row>
    <row r="61" spans="1:21" s="27" customFormat="1">
      <c r="A61" s="7" t="s">
        <v>136</v>
      </c>
      <c r="B61" s="8" t="s">
        <v>57</v>
      </c>
      <c r="C61" s="9"/>
      <c r="D61" s="8" t="s">
        <v>11</v>
      </c>
      <c r="E61" s="36" t="s">
        <v>119</v>
      </c>
      <c r="F61" s="11">
        <v>6</v>
      </c>
      <c r="G61" s="11" t="s">
        <v>72</v>
      </c>
      <c r="H61" s="9"/>
      <c r="I61" s="9">
        <v>1</v>
      </c>
      <c r="J61" s="9">
        <v>15</v>
      </c>
      <c r="K61" s="9">
        <f t="shared" si="21"/>
        <v>15</v>
      </c>
      <c r="L61" s="9">
        <v>30</v>
      </c>
      <c r="M61" s="9"/>
      <c r="N61" s="12">
        <f t="shared" si="22"/>
        <v>2</v>
      </c>
      <c r="O61" s="13">
        <f t="shared" si="23"/>
        <v>0</v>
      </c>
      <c r="P61" s="14"/>
      <c r="Q61" s="15">
        <f t="shared" si="24"/>
        <v>30</v>
      </c>
      <c r="R61" s="16">
        <f t="shared" si="25"/>
        <v>0</v>
      </c>
      <c r="S61" s="15">
        <f t="shared" si="26"/>
        <v>30</v>
      </c>
    </row>
    <row r="62" spans="1:21" s="27" customFormat="1">
      <c r="A62" s="7"/>
      <c r="B62" s="8"/>
      <c r="C62" s="9"/>
      <c r="D62" s="8"/>
      <c r="E62" s="36"/>
      <c r="F62" s="11"/>
      <c r="G62" s="11"/>
      <c r="H62" s="9"/>
      <c r="I62" s="9"/>
      <c r="J62" s="9"/>
      <c r="K62" s="9"/>
      <c r="L62" s="9"/>
      <c r="M62" s="9"/>
      <c r="N62" s="12"/>
      <c r="O62" s="13"/>
      <c r="P62" s="14"/>
      <c r="Q62" s="15"/>
      <c r="R62" s="16"/>
      <c r="S62" s="15"/>
      <c r="T62" s="55"/>
      <c r="U62" s="56"/>
    </row>
    <row r="63" spans="1:21" s="28" customFormat="1">
      <c r="A63" s="7" t="s">
        <v>138</v>
      </c>
      <c r="B63" s="8" t="s">
        <v>64</v>
      </c>
      <c r="C63" s="27"/>
      <c r="D63" s="8" t="s">
        <v>60</v>
      </c>
      <c r="E63" s="14" t="s">
        <v>23</v>
      </c>
      <c r="F63" s="11">
        <v>3</v>
      </c>
      <c r="G63" s="11" t="s">
        <v>73</v>
      </c>
      <c r="H63" s="9"/>
      <c r="I63" s="9">
        <v>1</v>
      </c>
      <c r="J63" s="9">
        <v>15</v>
      </c>
      <c r="K63" s="9">
        <f>J63-I63+1</f>
        <v>15</v>
      </c>
      <c r="L63" s="9">
        <v>30</v>
      </c>
      <c r="M63" s="9"/>
      <c r="N63" s="12">
        <f>L63/K63</f>
        <v>2</v>
      </c>
      <c r="O63" s="13">
        <f>M63/6</f>
        <v>0</v>
      </c>
      <c r="P63" s="14"/>
      <c r="Q63" s="15">
        <f>IF(K63=0,0,L63)</f>
        <v>30</v>
      </c>
      <c r="R63" s="16">
        <f>IF(K63=0,0,M63/1.5)</f>
        <v>0</v>
      </c>
      <c r="S63" s="15">
        <f>P63+Q63+R63</f>
        <v>30</v>
      </c>
      <c r="T63" s="27"/>
      <c r="U63" s="27"/>
    </row>
    <row r="64" spans="1:21" s="28" customFormat="1">
      <c r="A64" s="7" t="s">
        <v>138</v>
      </c>
      <c r="B64" s="8" t="s">
        <v>64</v>
      </c>
      <c r="C64" s="27"/>
      <c r="D64" s="8" t="s">
        <v>141</v>
      </c>
      <c r="E64" s="14" t="s">
        <v>142</v>
      </c>
      <c r="F64" s="11">
        <v>3</v>
      </c>
      <c r="G64" s="11" t="s">
        <v>72</v>
      </c>
      <c r="H64" s="9"/>
      <c r="I64" s="9">
        <v>1</v>
      </c>
      <c r="J64" s="9">
        <v>15</v>
      </c>
      <c r="K64" s="9">
        <f>J64-I64+1</f>
        <v>15</v>
      </c>
      <c r="L64" s="9">
        <v>30</v>
      </c>
      <c r="M64" s="9"/>
      <c r="N64" s="12">
        <f>L64/K64</f>
        <v>2</v>
      </c>
      <c r="O64" s="13">
        <f>M64/6</f>
        <v>0</v>
      </c>
      <c r="P64" s="14"/>
      <c r="Q64" s="15">
        <f>IF(K64=0,0,L64)</f>
        <v>30</v>
      </c>
      <c r="R64" s="16">
        <f>IF(K64=0,0,M64/1.5)</f>
        <v>0</v>
      </c>
      <c r="S64" s="15">
        <f>P64+Q64+R64</f>
        <v>30</v>
      </c>
      <c r="T64" s="27"/>
      <c r="U64" s="27"/>
    </row>
    <row r="65" spans="1:21" s="48" customFormat="1">
      <c r="A65" s="45" t="s">
        <v>138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95</v>
      </c>
      <c r="I65" s="47">
        <v>17</v>
      </c>
      <c r="J65" s="47">
        <v>19</v>
      </c>
      <c r="K65" s="47">
        <f>J65-I65+1</f>
        <v>3</v>
      </c>
      <c r="L65" s="47">
        <v>15</v>
      </c>
      <c r="M65" s="47"/>
      <c r="N65" s="50">
        <f>L65/K65</f>
        <v>5</v>
      </c>
      <c r="O65" s="51">
        <f>M65/6</f>
        <v>0</v>
      </c>
      <c r="Q65" s="52">
        <f>IF(K65=0,0,L65)</f>
        <v>15</v>
      </c>
      <c r="R65" s="99">
        <f>IF(K65=0,0,M65/1.5)</f>
        <v>0</v>
      </c>
      <c r="S65" s="52">
        <f>P65+Q65+R65</f>
        <v>15</v>
      </c>
    </row>
    <row r="66" spans="1:21" s="48" customFormat="1">
      <c r="A66" s="45" t="s">
        <v>138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124</v>
      </c>
      <c r="I66" s="47">
        <v>2</v>
      </c>
      <c r="J66" s="47">
        <v>16</v>
      </c>
      <c r="K66" s="47">
        <f>J66-I66+1</f>
        <v>15</v>
      </c>
      <c r="L66" s="47">
        <v>60</v>
      </c>
      <c r="M66" s="47"/>
      <c r="N66" s="50">
        <f>L66/K66</f>
        <v>4</v>
      </c>
      <c r="O66" s="51">
        <f>M66/6</f>
        <v>0</v>
      </c>
      <c r="Q66" s="52">
        <f>IF(K66=0,0,L66)</f>
        <v>60</v>
      </c>
      <c r="R66" s="99">
        <f>IF(K66=0,0,M66/1.5)</f>
        <v>0</v>
      </c>
      <c r="S66" s="52">
        <f>P66+Q66+R66</f>
        <v>60</v>
      </c>
    </row>
    <row r="67" spans="1:21" s="28" customFormat="1">
      <c r="A67" s="7"/>
      <c r="B67" s="8"/>
      <c r="C67" s="27"/>
      <c r="D67" s="8"/>
      <c r="E67" s="14"/>
      <c r="F67" s="11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  <c r="T67" s="55"/>
      <c r="U67" s="56"/>
    </row>
    <row r="68" spans="1:21" s="48" customFormat="1">
      <c r="A68" s="45" t="s">
        <v>143</v>
      </c>
      <c r="B68" s="48" t="s">
        <v>67</v>
      </c>
      <c r="C68" s="47"/>
      <c r="D68" s="46" t="s">
        <v>30</v>
      </c>
      <c r="E68" s="48" t="s">
        <v>23</v>
      </c>
      <c r="F68" s="49">
        <v>3</v>
      </c>
      <c r="G68" s="49" t="s">
        <v>73</v>
      </c>
      <c r="H68" s="47"/>
      <c r="I68" s="47">
        <v>1</v>
      </c>
      <c r="J68" s="47">
        <v>15</v>
      </c>
      <c r="K68" s="47">
        <f>J68-I68+1</f>
        <v>15</v>
      </c>
      <c r="L68" s="47">
        <v>30</v>
      </c>
      <c r="M68" s="47"/>
      <c r="N68" s="50">
        <f>L68/K68</f>
        <v>2</v>
      </c>
      <c r="O68" s="51">
        <f>M68/6</f>
        <v>0</v>
      </c>
      <c r="Q68" s="52">
        <f>IF(K68=0,0,L68)</f>
        <v>30</v>
      </c>
      <c r="R68" s="99">
        <f>IF(K68=0,0,M68/1.5)</f>
        <v>0</v>
      </c>
      <c r="S68" s="52">
        <f>P68+Q68+R68</f>
        <v>30</v>
      </c>
      <c r="U68" s="45"/>
    </row>
    <row r="69" spans="1:21" s="48" customFormat="1">
      <c r="A69" s="101" t="s">
        <v>143</v>
      </c>
      <c r="B69" s="46" t="s">
        <v>67</v>
      </c>
      <c r="D69" s="46" t="s">
        <v>59</v>
      </c>
      <c r="E69" s="48" t="s">
        <v>113</v>
      </c>
      <c r="F69" s="49">
        <v>3</v>
      </c>
      <c r="G69" s="49" t="s">
        <v>72</v>
      </c>
      <c r="H69" s="47"/>
      <c r="I69" s="47">
        <v>1</v>
      </c>
      <c r="J69" s="47">
        <v>15</v>
      </c>
      <c r="K69" s="47">
        <f>J69-I69+1</f>
        <v>15</v>
      </c>
      <c r="L69" s="47">
        <v>30</v>
      </c>
      <c r="M69" s="47"/>
      <c r="N69" s="50">
        <f>L69/K69</f>
        <v>2</v>
      </c>
      <c r="O69" s="51">
        <f>M69/6</f>
        <v>0</v>
      </c>
      <c r="Q69" s="52">
        <f>IF(K69=0,0,L69)</f>
        <v>30</v>
      </c>
      <c r="R69" s="99">
        <f>IF(K69=0,0,M69/1.5)</f>
        <v>0</v>
      </c>
      <c r="S69" s="52">
        <f>P69+Q69+R69</f>
        <v>30</v>
      </c>
    </row>
    <row r="70" spans="1:21" s="27" customFormat="1">
      <c r="A70" s="7" t="s">
        <v>143</v>
      </c>
      <c r="B70" s="8" t="s">
        <v>66</v>
      </c>
      <c r="C70" s="9"/>
      <c r="D70" s="8" t="s">
        <v>28</v>
      </c>
      <c r="E70" s="14" t="s">
        <v>115</v>
      </c>
      <c r="F70" s="24">
        <v>5</v>
      </c>
      <c r="G70" s="11" t="s">
        <v>73</v>
      </c>
      <c r="H70" s="9"/>
      <c r="I70" s="9">
        <v>1</v>
      </c>
      <c r="J70" s="9">
        <v>15</v>
      </c>
      <c r="K70" s="9">
        <f>J70-I70+1</f>
        <v>15</v>
      </c>
      <c r="L70" s="9">
        <v>30</v>
      </c>
      <c r="M70" s="9"/>
      <c r="N70" s="12">
        <f>L70/K70</f>
        <v>2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U70" s="56"/>
    </row>
    <row r="71" spans="1:21" s="27" customFormat="1">
      <c r="A71" s="7" t="s">
        <v>143</v>
      </c>
      <c r="B71" s="8" t="s">
        <v>66</v>
      </c>
      <c r="C71" s="9"/>
      <c r="D71" s="8" t="s">
        <v>49</v>
      </c>
      <c r="E71" s="14" t="s">
        <v>97</v>
      </c>
      <c r="F71" s="24">
        <v>5</v>
      </c>
      <c r="G71" s="11" t="s">
        <v>72</v>
      </c>
      <c r="H71" s="9"/>
      <c r="I71" s="9">
        <v>1</v>
      </c>
      <c r="J71" s="9">
        <v>15</v>
      </c>
      <c r="K71" s="9">
        <f>J71-I71+1</f>
        <v>15</v>
      </c>
      <c r="L71" s="9">
        <v>30</v>
      </c>
      <c r="M71" s="9"/>
      <c r="N71" s="12">
        <f>L71/K71</f>
        <v>2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</row>
    <row r="72" spans="1:21" s="48" customFormat="1">
      <c r="A72" s="101" t="s">
        <v>143</v>
      </c>
      <c r="B72" s="46" t="s">
        <v>66</v>
      </c>
      <c r="D72" s="46" t="s">
        <v>59</v>
      </c>
      <c r="E72" s="48" t="s">
        <v>113</v>
      </c>
      <c r="F72" s="49">
        <v>5</v>
      </c>
      <c r="G72" s="49" t="s">
        <v>74</v>
      </c>
      <c r="H72" s="47"/>
      <c r="I72" s="47">
        <v>1</v>
      </c>
      <c r="J72" s="47">
        <v>15</v>
      </c>
      <c r="K72" s="47">
        <f>J72-I72+1</f>
        <v>15</v>
      </c>
      <c r="L72" s="47">
        <v>30</v>
      </c>
      <c r="M72" s="47"/>
      <c r="N72" s="50"/>
      <c r="O72" s="51">
        <f>M72/6</f>
        <v>0</v>
      </c>
      <c r="Q72" s="52">
        <f>IF(K72=0,0,L72)</f>
        <v>30</v>
      </c>
      <c r="R72" s="99">
        <f>IF(K72=0,0,M72/1.5)</f>
        <v>0</v>
      </c>
      <c r="S72" s="52">
        <f>P72+Q72+R72</f>
        <v>30</v>
      </c>
    </row>
    <row r="73" spans="1:21" s="48" customFormat="1">
      <c r="A73" s="101"/>
      <c r="B73" s="46"/>
      <c r="D73" s="46"/>
      <c r="F73" s="49"/>
      <c r="G73" s="49"/>
      <c r="H73" s="47"/>
      <c r="I73" s="47"/>
      <c r="J73" s="47"/>
      <c r="K73" s="47"/>
      <c r="L73" s="47"/>
      <c r="M73" s="47"/>
      <c r="N73" s="50"/>
      <c r="O73" s="51"/>
      <c r="Q73" s="52"/>
      <c r="R73" s="99"/>
      <c r="S73" s="52"/>
      <c r="T73" s="86"/>
      <c r="U73" s="87"/>
    </row>
    <row r="74" spans="1:21" s="48" customFormat="1">
      <c r="A74" s="101" t="s">
        <v>172</v>
      </c>
      <c r="B74" s="46" t="s">
        <v>154</v>
      </c>
      <c r="D74" s="46" t="s">
        <v>173</v>
      </c>
      <c r="E74" s="48" t="s">
        <v>174</v>
      </c>
      <c r="F74" s="49">
        <v>3</v>
      </c>
      <c r="G74" s="49" t="s">
        <v>175</v>
      </c>
      <c r="H74" s="47"/>
      <c r="I74" s="47">
        <v>5</v>
      </c>
      <c r="J74" s="47">
        <v>19</v>
      </c>
      <c r="K74" s="47">
        <v>15</v>
      </c>
      <c r="L74" s="47">
        <v>30</v>
      </c>
      <c r="M74" s="47"/>
      <c r="N74" s="50"/>
      <c r="O74" s="51">
        <v>0</v>
      </c>
      <c r="Q74" s="52">
        <v>30</v>
      </c>
      <c r="R74" s="99">
        <v>0</v>
      </c>
      <c r="S74" s="52">
        <v>30</v>
      </c>
      <c r="T74" s="86"/>
      <c r="U74" s="87"/>
    </row>
    <row r="75" spans="1:21" s="27" customFormat="1">
      <c r="A75" s="7"/>
      <c r="B75" s="8"/>
      <c r="C75" s="9"/>
      <c r="D75" s="8"/>
      <c r="E75" s="14"/>
      <c r="F75" s="24"/>
      <c r="G75" s="11"/>
      <c r="H75" s="9"/>
      <c r="I75" s="9"/>
      <c r="J75" s="9"/>
      <c r="K75" s="9"/>
      <c r="L75" s="9"/>
      <c r="M75" s="9"/>
      <c r="N75" s="12"/>
      <c r="O75" s="13"/>
      <c r="P75" s="14"/>
      <c r="Q75" s="15"/>
      <c r="R75" s="16"/>
      <c r="S75" s="15"/>
      <c r="T75" s="55"/>
      <c r="U75" s="56"/>
    </row>
    <row r="76" spans="1:21" s="27" customFormat="1">
      <c r="A76" s="7" t="s">
        <v>147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ref="K76:K85" si="27">J76-I76+1</f>
        <v>5</v>
      </c>
      <c r="L76" s="9"/>
      <c r="M76" s="9">
        <v>30</v>
      </c>
      <c r="N76" s="12"/>
      <c r="O76" s="13">
        <f t="shared" ref="O76:O85" si="28">M76/6</f>
        <v>5</v>
      </c>
      <c r="P76" s="14"/>
      <c r="Q76" s="15">
        <f t="shared" ref="Q76:Q85" si="29">IF(K76=0,0,L76)</f>
        <v>0</v>
      </c>
      <c r="R76" s="16">
        <f t="shared" ref="R76:R85" si="30">IF(K76=0,0,M76/1.5)</f>
        <v>20</v>
      </c>
      <c r="S76" s="15">
        <f t="shared" ref="S76:S85" si="31">P76+Q76+R76</f>
        <v>20</v>
      </c>
    </row>
    <row r="77" spans="1:21" s="27" customFormat="1">
      <c r="A77" s="7" t="s">
        <v>147</v>
      </c>
      <c r="B77" s="8" t="s">
        <v>61</v>
      </c>
      <c r="C77" s="9">
        <v>2</v>
      </c>
      <c r="D77" s="8" t="s">
        <v>44</v>
      </c>
      <c r="E77" s="14" t="s">
        <v>98</v>
      </c>
      <c r="F77" s="24">
        <v>2</v>
      </c>
      <c r="G77" s="11" t="s">
        <v>37</v>
      </c>
      <c r="H77" s="9"/>
      <c r="I77" s="9">
        <v>2</v>
      </c>
      <c r="J77" s="9">
        <v>6</v>
      </c>
      <c r="K77" s="9">
        <f t="shared" si="27"/>
        <v>5</v>
      </c>
      <c r="L77" s="9"/>
      <c r="M77" s="9">
        <v>30</v>
      </c>
      <c r="N77" s="12"/>
      <c r="O77" s="13">
        <f t="shared" si="28"/>
        <v>5</v>
      </c>
      <c r="P77" s="14"/>
      <c r="Q77" s="15">
        <f t="shared" si="29"/>
        <v>0</v>
      </c>
      <c r="R77" s="16">
        <f t="shared" si="30"/>
        <v>20</v>
      </c>
      <c r="S77" s="15">
        <f t="shared" si="31"/>
        <v>20</v>
      </c>
    </row>
    <row r="78" spans="1:21" s="27" customFormat="1">
      <c r="A78" s="7" t="s">
        <v>147</v>
      </c>
      <c r="B78" s="8" t="s">
        <v>58</v>
      </c>
      <c r="C78" s="9">
        <v>1</v>
      </c>
      <c r="D78" s="8" t="s">
        <v>40</v>
      </c>
      <c r="E78" s="14" t="s">
        <v>116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7"/>
        <v>7</v>
      </c>
      <c r="L78" s="9"/>
      <c r="M78" s="9">
        <v>42</v>
      </c>
      <c r="N78" s="12">
        <f>L78/K78</f>
        <v>0</v>
      </c>
      <c r="O78" s="13">
        <f t="shared" si="28"/>
        <v>7</v>
      </c>
      <c r="P78" s="14"/>
      <c r="Q78" s="15">
        <f t="shared" si="29"/>
        <v>0</v>
      </c>
      <c r="R78" s="16">
        <f t="shared" si="30"/>
        <v>28</v>
      </c>
      <c r="S78" s="15">
        <f t="shared" si="31"/>
        <v>28</v>
      </c>
    </row>
    <row r="79" spans="1:21" s="27" customFormat="1">
      <c r="A79" s="7" t="s">
        <v>147</v>
      </c>
      <c r="B79" s="8" t="s">
        <v>58</v>
      </c>
      <c r="C79" s="9">
        <v>2</v>
      </c>
      <c r="D79" s="8" t="s">
        <v>40</v>
      </c>
      <c r="E79" s="14" t="s">
        <v>116</v>
      </c>
      <c r="F79" s="11">
        <v>2</v>
      </c>
      <c r="G79" s="11" t="s">
        <v>37</v>
      </c>
      <c r="H79" s="9"/>
      <c r="I79" s="9">
        <v>9</v>
      </c>
      <c r="J79" s="9">
        <v>15</v>
      </c>
      <c r="K79" s="9">
        <f t="shared" si="27"/>
        <v>7</v>
      </c>
      <c r="L79" s="9"/>
      <c r="M79" s="9">
        <v>42</v>
      </c>
      <c r="N79" s="12">
        <f>L79/K79</f>
        <v>0</v>
      </c>
      <c r="O79" s="13">
        <f t="shared" si="28"/>
        <v>7</v>
      </c>
      <c r="P79" s="14"/>
      <c r="Q79" s="15">
        <f t="shared" si="29"/>
        <v>0</v>
      </c>
      <c r="R79" s="16">
        <f t="shared" si="30"/>
        <v>28</v>
      </c>
      <c r="S79" s="15">
        <f t="shared" si="31"/>
        <v>28</v>
      </c>
    </row>
    <row r="80" spans="1:21" s="27" customFormat="1">
      <c r="A80" s="7" t="s">
        <v>147</v>
      </c>
      <c r="B80" s="8" t="s">
        <v>62</v>
      </c>
      <c r="C80" s="9">
        <v>1</v>
      </c>
      <c r="D80" s="8" t="s">
        <v>44</v>
      </c>
      <c r="E80" s="14" t="s">
        <v>98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7"/>
        <v>5</v>
      </c>
      <c r="L80" s="9"/>
      <c r="M80" s="9">
        <v>30</v>
      </c>
      <c r="N80" s="12"/>
      <c r="O80" s="13">
        <f t="shared" si="28"/>
        <v>5</v>
      </c>
      <c r="P80" s="14"/>
      <c r="Q80" s="15">
        <f t="shared" si="29"/>
        <v>0</v>
      </c>
      <c r="R80" s="16">
        <f t="shared" si="30"/>
        <v>20</v>
      </c>
      <c r="S80" s="15">
        <f t="shared" si="31"/>
        <v>20</v>
      </c>
    </row>
    <row r="81" spans="1:21" s="27" customFormat="1">
      <c r="A81" s="7" t="s">
        <v>147</v>
      </c>
      <c r="B81" s="8" t="s">
        <v>62</v>
      </c>
      <c r="C81" s="9">
        <v>2</v>
      </c>
      <c r="D81" s="8" t="s">
        <v>44</v>
      </c>
      <c r="E81" s="14" t="s">
        <v>98</v>
      </c>
      <c r="F81" s="24">
        <v>3</v>
      </c>
      <c r="G81" s="11" t="s">
        <v>37</v>
      </c>
      <c r="H81" s="9"/>
      <c r="I81" s="9">
        <v>2</v>
      </c>
      <c r="J81" s="9">
        <v>6</v>
      </c>
      <c r="K81" s="9">
        <f t="shared" si="27"/>
        <v>5</v>
      </c>
      <c r="L81" s="9"/>
      <c r="M81" s="9">
        <v>30</v>
      </c>
      <c r="N81" s="12"/>
      <c r="O81" s="13">
        <f t="shared" si="28"/>
        <v>5</v>
      </c>
      <c r="P81" s="14"/>
      <c r="Q81" s="15">
        <f t="shared" si="29"/>
        <v>0</v>
      </c>
      <c r="R81" s="16">
        <f t="shared" si="30"/>
        <v>20</v>
      </c>
      <c r="S81" s="15">
        <f t="shared" si="31"/>
        <v>20</v>
      </c>
    </row>
    <row r="82" spans="1:21" s="28" customFormat="1">
      <c r="A82" s="7" t="s">
        <v>147</v>
      </c>
      <c r="B82" s="8" t="s">
        <v>57</v>
      </c>
      <c r="C82" s="9">
        <v>1</v>
      </c>
      <c r="D82" s="8" t="s">
        <v>44</v>
      </c>
      <c r="E82" s="14" t="s">
        <v>116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7"/>
        <v>7</v>
      </c>
      <c r="L82" s="9"/>
      <c r="M82" s="9">
        <v>42</v>
      </c>
      <c r="N82" s="12">
        <f>L82/K82</f>
        <v>0</v>
      </c>
      <c r="O82" s="13">
        <f t="shared" si="28"/>
        <v>7</v>
      </c>
      <c r="P82" s="14"/>
      <c r="Q82" s="15">
        <f t="shared" si="29"/>
        <v>0</v>
      </c>
      <c r="R82" s="16">
        <f t="shared" si="30"/>
        <v>28</v>
      </c>
      <c r="S82" s="15">
        <f t="shared" si="31"/>
        <v>28</v>
      </c>
      <c r="T82" s="55"/>
      <c r="U82" s="27"/>
    </row>
    <row r="83" spans="1:21" s="27" customFormat="1">
      <c r="A83" s="7" t="s">
        <v>147</v>
      </c>
      <c r="B83" s="8" t="s">
        <v>57</v>
      </c>
      <c r="C83" s="9">
        <v>2</v>
      </c>
      <c r="D83" s="8" t="s">
        <v>44</v>
      </c>
      <c r="E83" s="14" t="s">
        <v>116</v>
      </c>
      <c r="F83" s="11">
        <v>3</v>
      </c>
      <c r="G83" s="11" t="s">
        <v>37</v>
      </c>
      <c r="H83" s="9"/>
      <c r="I83" s="9">
        <v>9</v>
      </c>
      <c r="J83" s="9">
        <v>15</v>
      </c>
      <c r="K83" s="9">
        <f t="shared" si="27"/>
        <v>7</v>
      </c>
      <c r="L83" s="9"/>
      <c r="M83" s="9">
        <v>42</v>
      </c>
      <c r="N83" s="12">
        <f>L83/K83</f>
        <v>0</v>
      </c>
      <c r="O83" s="13">
        <f t="shared" si="28"/>
        <v>7</v>
      </c>
      <c r="P83" s="14"/>
      <c r="Q83" s="15">
        <f t="shared" si="29"/>
        <v>0</v>
      </c>
      <c r="R83" s="16">
        <f t="shared" si="30"/>
        <v>28</v>
      </c>
      <c r="S83" s="15">
        <f t="shared" si="31"/>
        <v>28</v>
      </c>
      <c r="T83" s="55"/>
    </row>
    <row r="84" spans="1:21" s="27" customFormat="1">
      <c r="A84" s="7" t="s">
        <v>147</v>
      </c>
      <c r="B84" s="8" t="s">
        <v>56</v>
      </c>
      <c r="C84" s="9">
        <v>1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7"/>
        <v>7</v>
      </c>
      <c r="L84" s="9"/>
      <c r="M84" s="9">
        <v>42</v>
      </c>
      <c r="N84" s="12">
        <f>L84/K84</f>
        <v>0</v>
      </c>
      <c r="O84" s="13">
        <f t="shared" si="28"/>
        <v>7</v>
      </c>
      <c r="P84" s="14"/>
      <c r="Q84" s="15">
        <f t="shared" si="29"/>
        <v>0</v>
      </c>
      <c r="R84" s="16">
        <f t="shared" si="30"/>
        <v>28</v>
      </c>
      <c r="S84" s="15">
        <f t="shared" si="31"/>
        <v>28</v>
      </c>
    </row>
    <row r="85" spans="1:21" s="27" customFormat="1">
      <c r="A85" s="7" t="s">
        <v>147</v>
      </c>
      <c r="B85" s="8" t="s">
        <v>56</v>
      </c>
      <c r="C85" s="9">
        <v>2</v>
      </c>
      <c r="D85" s="8" t="s">
        <v>31</v>
      </c>
      <c r="E85" s="14" t="s">
        <v>116</v>
      </c>
      <c r="F85" s="11">
        <v>4</v>
      </c>
      <c r="G85" s="11" t="s">
        <v>37</v>
      </c>
      <c r="H85" s="9"/>
      <c r="I85" s="9">
        <v>9</v>
      </c>
      <c r="J85" s="9">
        <v>15</v>
      </c>
      <c r="K85" s="9">
        <f t="shared" si="27"/>
        <v>7</v>
      </c>
      <c r="L85" s="9"/>
      <c r="M85" s="9">
        <v>42</v>
      </c>
      <c r="N85" s="12">
        <f>L85/K85</f>
        <v>0</v>
      </c>
      <c r="O85" s="13">
        <f t="shared" si="28"/>
        <v>7</v>
      </c>
      <c r="P85" s="14"/>
      <c r="Q85" s="15">
        <f t="shared" si="29"/>
        <v>0</v>
      </c>
      <c r="R85" s="16">
        <f t="shared" si="30"/>
        <v>28</v>
      </c>
      <c r="S85" s="15">
        <f t="shared" si="31"/>
        <v>28</v>
      </c>
    </row>
    <row r="86" spans="1:21" s="27" customFormat="1">
      <c r="A86" s="7" t="s">
        <v>147</v>
      </c>
      <c r="B86" s="8" t="s">
        <v>65</v>
      </c>
      <c r="C86" s="9">
        <v>1</v>
      </c>
      <c r="D86" s="8" t="s">
        <v>44</v>
      </c>
      <c r="E86" s="14" t="s">
        <v>96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ref="K86:K97" si="32">J86-I86+1</f>
        <v>5</v>
      </c>
      <c r="L86" s="9"/>
      <c r="M86" s="9">
        <v>30</v>
      </c>
      <c r="N86" s="12"/>
      <c r="O86" s="13">
        <f t="shared" ref="O86:O92" si="33">M86/6</f>
        <v>5</v>
      </c>
      <c r="P86" s="14"/>
      <c r="Q86" s="15">
        <f t="shared" ref="Q86:Q97" si="34">IF(K86=0,0,L86)</f>
        <v>0</v>
      </c>
      <c r="R86" s="16">
        <f t="shared" ref="R86:R97" si="35">IF(K86=0,0,M86/1.5)</f>
        <v>20</v>
      </c>
      <c r="S86" s="15">
        <f t="shared" ref="S86:S97" si="36">P86+Q86+R86</f>
        <v>20</v>
      </c>
      <c r="T86" s="55"/>
    </row>
    <row r="87" spans="1:21" s="27" customFormat="1">
      <c r="A87" s="7" t="s">
        <v>147</v>
      </c>
      <c r="B87" s="8" t="s">
        <v>65</v>
      </c>
      <c r="C87" s="9">
        <v>2</v>
      </c>
      <c r="D87" s="8" t="s">
        <v>44</v>
      </c>
      <c r="E87" s="14" t="s">
        <v>96</v>
      </c>
      <c r="F87" s="24">
        <v>5</v>
      </c>
      <c r="G87" s="11" t="s">
        <v>37</v>
      </c>
      <c r="H87" s="9"/>
      <c r="I87" s="9">
        <v>1</v>
      </c>
      <c r="J87" s="9">
        <v>5</v>
      </c>
      <c r="K87" s="9">
        <f t="shared" si="32"/>
        <v>5</v>
      </c>
      <c r="L87" s="9"/>
      <c r="M87" s="9">
        <v>30</v>
      </c>
      <c r="N87" s="12"/>
      <c r="O87" s="13">
        <f t="shared" si="33"/>
        <v>5</v>
      </c>
      <c r="P87" s="14"/>
      <c r="Q87" s="15">
        <f t="shared" si="34"/>
        <v>0</v>
      </c>
      <c r="R87" s="16">
        <f t="shared" si="35"/>
        <v>20</v>
      </c>
      <c r="S87" s="15">
        <f t="shared" si="36"/>
        <v>20</v>
      </c>
      <c r="T87" s="55"/>
    </row>
    <row r="88" spans="1:21" s="27" customFormat="1">
      <c r="A88" s="7" t="s">
        <v>147</v>
      </c>
      <c r="B88" s="8" t="s">
        <v>69</v>
      </c>
      <c r="C88" s="9">
        <v>1</v>
      </c>
      <c r="D88" s="8" t="s">
        <v>44</v>
      </c>
      <c r="E88" s="14" t="s">
        <v>96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32"/>
        <v>5</v>
      </c>
      <c r="L88" s="9"/>
      <c r="M88" s="9">
        <v>30</v>
      </c>
      <c r="N88" s="12"/>
      <c r="O88" s="13">
        <f t="shared" si="33"/>
        <v>5</v>
      </c>
      <c r="P88" s="14"/>
      <c r="Q88" s="15">
        <f t="shared" si="34"/>
        <v>0</v>
      </c>
      <c r="R88" s="16">
        <f t="shared" si="35"/>
        <v>20</v>
      </c>
      <c r="S88" s="15">
        <f t="shared" si="36"/>
        <v>20</v>
      </c>
      <c r="T88" s="55"/>
    </row>
    <row r="89" spans="1:21" s="28" customFormat="1">
      <c r="A89" s="7" t="s">
        <v>147</v>
      </c>
      <c r="B89" s="8" t="s">
        <v>69</v>
      </c>
      <c r="C89" s="9">
        <v>2</v>
      </c>
      <c r="D89" s="8" t="s">
        <v>44</v>
      </c>
      <c r="E89" s="14" t="s">
        <v>96</v>
      </c>
      <c r="F89" s="24">
        <v>5</v>
      </c>
      <c r="G89" s="11" t="s">
        <v>37</v>
      </c>
      <c r="H89" s="9"/>
      <c r="I89" s="9">
        <v>6</v>
      </c>
      <c r="J89" s="9">
        <v>10</v>
      </c>
      <c r="K89" s="9">
        <f t="shared" si="32"/>
        <v>5</v>
      </c>
      <c r="L89" s="9"/>
      <c r="M89" s="9">
        <v>30</v>
      </c>
      <c r="N89" s="12"/>
      <c r="O89" s="13">
        <f t="shared" si="33"/>
        <v>5</v>
      </c>
      <c r="P89" s="14"/>
      <c r="Q89" s="15">
        <f t="shared" si="34"/>
        <v>0</v>
      </c>
      <c r="R89" s="16">
        <f t="shared" si="35"/>
        <v>20</v>
      </c>
      <c r="S89" s="15">
        <f t="shared" si="36"/>
        <v>20</v>
      </c>
      <c r="T89" s="55"/>
      <c r="U89" s="27"/>
    </row>
    <row r="90" spans="1:21" s="27" customFormat="1">
      <c r="A90" s="7" t="s">
        <v>147</v>
      </c>
      <c r="B90" s="8" t="s">
        <v>66</v>
      </c>
      <c r="C90" s="9">
        <v>1</v>
      </c>
      <c r="D90" s="8" t="s">
        <v>31</v>
      </c>
      <c r="E90" s="14" t="s">
        <v>96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>J90-I90+1</f>
        <v>5</v>
      </c>
      <c r="L90" s="9"/>
      <c r="M90" s="9">
        <v>30</v>
      </c>
      <c r="N90" s="12"/>
      <c r="O90" s="13">
        <f>M90/6</f>
        <v>5</v>
      </c>
      <c r="P90" s="14"/>
      <c r="Q90" s="15"/>
      <c r="R90" s="16">
        <f>IF(K90=0,0,M90/1.5)</f>
        <v>20</v>
      </c>
      <c r="S90" s="15">
        <f>P90+Q90+R90</f>
        <v>20</v>
      </c>
      <c r="T90" s="55"/>
      <c r="U90" s="56"/>
    </row>
    <row r="91" spans="1:21" s="27" customFormat="1">
      <c r="A91" s="7" t="s">
        <v>147</v>
      </c>
      <c r="B91" s="8" t="s">
        <v>66</v>
      </c>
      <c r="C91" s="9">
        <v>2</v>
      </c>
      <c r="D91" s="8" t="s">
        <v>40</v>
      </c>
      <c r="E91" s="14" t="s">
        <v>96</v>
      </c>
      <c r="F91" s="24">
        <v>6</v>
      </c>
      <c r="G91" s="11" t="s">
        <v>37</v>
      </c>
      <c r="H91" s="9"/>
      <c r="I91" s="9">
        <v>1</v>
      </c>
      <c r="J91" s="9">
        <v>5</v>
      </c>
      <c r="K91" s="9">
        <f>J91-I91+1</f>
        <v>5</v>
      </c>
      <c r="L91" s="9"/>
      <c r="M91" s="9">
        <v>30</v>
      </c>
      <c r="N91" s="12"/>
      <c r="O91" s="13">
        <f>M91/6</f>
        <v>5</v>
      </c>
      <c r="P91" s="14"/>
      <c r="Q91" s="15"/>
      <c r="R91" s="16">
        <f>IF(K91=0,0,M91/1.5)</f>
        <v>20</v>
      </c>
      <c r="S91" s="15">
        <f>P91+Q91+R91</f>
        <v>20</v>
      </c>
    </row>
    <row r="92" spans="1:21" s="27" customFormat="1">
      <c r="A92" s="7" t="s">
        <v>147</v>
      </c>
      <c r="B92" s="8" t="s">
        <v>63</v>
      </c>
      <c r="C92" s="9">
        <v>1</v>
      </c>
      <c r="D92" s="8" t="s">
        <v>44</v>
      </c>
      <c r="E92" s="14" t="s">
        <v>96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32"/>
        <v>5</v>
      </c>
      <c r="L92" s="9"/>
      <c r="M92" s="9">
        <v>30</v>
      </c>
      <c r="N92" s="12"/>
      <c r="O92" s="13">
        <f t="shared" si="33"/>
        <v>5</v>
      </c>
      <c r="P92" s="14"/>
      <c r="Q92" s="15">
        <f t="shared" si="34"/>
        <v>0</v>
      </c>
      <c r="R92" s="16">
        <f t="shared" si="35"/>
        <v>20</v>
      </c>
      <c r="S92" s="15">
        <f t="shared" si="36"/>
        <v>20</v>
      </c>
      <c r="T92" s="57"/>
      <c r="U92" s="28"/>
    </row>
    <row r="93" spans="1:21" s="27" customFormat="1">
      <c r="A93" s="7" t="s">
        <v>147</v>
      </c>
      <c r="B93" s="8" t="s">
        <v>63</v>
      </c>
      <c r="C93" s="9">
        <v>2</v>
      </c>
      <c r="D93" s="8" t="s">
        <v>40</v>
      </c>
      <c r="E93" s="14" t="s">
        <v>96</v>
      </c>
      <c r="F93" s="24">
        <v>6</v>
      </c>
      <c r="G93" s="49" t="s">
        <v>37</v>
      </c>
      <c r="H93" s="9"/>
      <c r="I93" s="9">
        <v>6</v>
      </c>
      <c r="J93" s="9">
        <v>10</v>
      </c>
      <c r="K93" s="9">
        <f>J93-I93+1</f>
        <v>5</v>
      </c>
      <c r="L93" s="9"/>
      <c r="M93" s="9">
        <v>30</v>
      </c>
      <c r="N93" s="12"/>
      <c r="O93" s="13">
        <f>M93/6</f>
        <v>5</v>
      </c>
      <c r="P93" s="14"/>
      <c r="Q93" s="15"/>
      <c r="R93" s="16">
        <f>IF(K93=0,0,M93/1.5)</f>
        <v>20</v>
      </c>
      <c r="S93" s="15">
        <f>P93+Q93+R93</f>
        <v>20</v>
      </c>
      <c r="T93" s="28"/>
      <c r="U93" s="28"/>
    </row>
    <row r="94" spans="1:21" s="27" customFormat="1">
      <c r="A94" s="7" t="s">
        <v>147</v>
      </c>
      <c r="B94" s="8" t="s">
        <v>67</v>
      </c>
      <c r="C94" s="9">
        <v>1</v>
      </c>
      <c r="D94" s="8" t="s">
        <v>40</v>
      </c>
      <c r="E94" s="14" t="s">
        <v>96</v>
      </c>
      <c r="F94" s="24">
        <v>7</v>
      </c>
      <c r="G94" s="11" t="s">
        <v>36</v>
      </c>
      <c r="H94" s="9"/>
      <c r="I94" s="9">
        <v>1</v>
      </c>
      <c r="J94" s="9">
        <v>5</v>
      </c>
      <c r="K94" s="9">
        <f>J94-I94+1</f>
        <v>5</v>
      </c>
      <c r="L94" s="9"/>
      <c r="M94" s="9">
        <v>30</v>
      </c>
      <c r="N94" s="12"/>
      <c r="O94" s="13">
        <f>M94/6</f>
        <v>5</v>
      </c>
      <c r="P94" s="14"/>
      <c r="Q94" s="15"/>
      <c r="R94" s="16">
        <f>IF(K94=0,0,M94/1.5)</f>
        <v>20</v>
      </c>
      <c r="S94" s="15">
        <f>P94+Q94+R94</f>
        <v>20</v>
      </c>
    </row>
    <row r="95" spans="1:21" s="27" customFormat="1">
      <c r="A95" s="7" t="s">
        <v>147</v>
      </c>
      <c r="B95" s="8" t="s">
        <v>67</v>
      </c>
      <c r="C95" s="9">
        <v>2</v>
      </c>
      <c r="D95" s="8" t="s">
        <v>40</v>
      </c>
      <c r="E95" s="14" t="s">
        <v>96</v>
      </c>
      <c r="F95" s="24">
        <v>7</v>
      </c>
      <c r="G95" s="11" t="s">
        <v>37</v>
      </c>
      <c r="H95" s="9"/>
      <c r="I95" s="9">
        <v>1</v>
      </c>
      <c r="J95" s="9">
        <v>5</v>
      </c>
      <c r="K95" s="9">
        <f>J95-I95+1</f>
        <v>5</v>
      </c>
      <c r="L95" s="9"/>
      <c r="M95" s="9">
        <v>30</v>
      </c>
      <c r="N95" s="12"/>
      <c r="O95" s="13">
        <f>M95/6</f>
        <v>5</v>
      </c>
      <c r="P95" s="14"/>
      <c r="Q95" s="15"/>
      <c r="R95" s="16">
        <f>IF(K95=0,0,M95/1.5)</f>
        <v>20</v>
      </c>
      <c r="S95" s="15">
        <f>P95+Q95+R95</f>
        <v>20</v>
      </c>
    </row>
    <row r="96" spans="1:21" s="27" customFormat="1">
      <c r="A96" s="7" t="s">
        <v>147</v>
      </c>
      <c r="B96" s="8" t="s">
        <v>64</v>
      </c>
      <c r="C96" s="9">
        <v>1</v>
      </c>
      <c r="D96" s="8" t="s">
        <v>44</v>
      </c>
      <c r="E96" s="14" t="s">
        <v>96</v>
      </c>
      <c r="F96" s="24">
        <v>7</v>
      </c>
      <c r="G96" s="49" t="s">
        <v>36</v>
      </c>
      <c r="H96" s="9"/>
      <c r="I96" s="9">
        <v>6</v>
      </c>
      <c r="J96" s="9">
        <v>10</v>
      </c>
      <c r="K96" s="9">
        <f t="shared" si="32"/>
        <v>5</v>
      </c>
      <c r="L96" s="9"/>
      <c r="M96" s="9">
        <v>30</v>
      </c>
      <c r="N96" s="12"/>
      <c r="O96" s="13">
        <f>M96/6</f>
        <v>5</v>
      </c>
      <c r="P96" s="14"/>
      <c r="Q96" s="15">
        <f t="shared" si="34"/>
        <v>0</v>
      </c>
      <c r="R96" s="16">
        <f t="shared" si="35"/>
        <v>20</v>
      </c>
      <c r="S96" s="15">
        <f t="shared" si="36"/>
        <v>20</v>
      </c>
      <c r="T96" s="28"/>
      <c r="U96" s="28"/>
    </row>
    <row r="97" spans="1:21" s="27" customFormat="1">
      <c r="A97" s="7" t="s">
        <v>147</v>
      </c>
      <c r="B97" s="8" t="s">
        <v>64</v>
      </c>
      <c r="C97" s="9">
        <v>2</v>
      </c>
      <c r="D97" s="8" t="s">
        <v>44</v>
      </c>
      <c r="E97" s="14" t="s">
        <v>96</v>
      </c>
      <c r="F97" s="24">
        <v>7</v>
      </c>
      <c r="G97" s="49" t="s">
        <v>37</v>
      </c>
      <c r="H97" s="9"/>
      <c r="I97" s="9">
        <v>6</v>
      </c>
      <c r="J97" s="9">
        <v>10</v>
      </c>
      <c r="K97" s="9">
        <f t="shared" si="32"/>
        <v>5</v>
      </c>
      <c r="L97" s="9"/>
      <c r="M97" s="9">
        <v>30</v>
      </c>
      <c r="N97" s="12"/>
      <c r="O97" s="13">
        <f>M97/6</f>
        <v>5</v>
      </c>
      <c r="P97" s="14"/>
      <c r="Q97" s="15">
        <f t="shared" si="34"/>
        <v>0</v>
      </c>
      <c r="R97" s="16">
        <f t="shared" si="35"/>
        <v>20</v>
      </c>
      <c r="S97" s="15">
        <f t="shared" si="36"/>
        <v>20</v>
      </c>
    </row>
    <row r="98" spans="1:21" s="27" customFormat="1">
      <c r="A98" s="7"/>
      <c r="B98" s="8"/>
      <c r="C98" s="9"/>
      <c r="D98" s="8"/>
      <c r="E98" s="14"/>
      <c r="F98" s="24"/>
      <c r="G98" s="49"/>
      <c r="H98" s="9"/>
      <c r="I98" s="9"/>
      <c r="J98" s="9"/>
      <c r="K98" s="9"/>
      <c r="L98" s="9"/>
      <c r="M98" s="9"/>
      <c r="N98" s="12"/>
      <c r="O98" s="13"/>
      <c r="P98" s="14"/>
      <c r="Q98" s="15"/>
      <c r="R98" s="16"/>
      <c r="S98" s="15"/>
      <c r="T98" s="55"/>
      <c r="U98" s="56"/>
    </row>
    <row r="99" spans="1:21" s="27" customFormat="1">
      <c r="A99" s="7" t="s">
        <v>148</v>
      </c>
      <c r="B99" s="8" t="s">
        <v>58</v>
      </c>
      <c r="D99" s="8" t="s">
        <v>104</v>
      </c>
      <c r="E99" s="14" t="s">
        <v>116</v>
      </c>
      <c r="F99" s="24">
        <v>2</v>
      </c>
      <c r="G99" s="11" t="s">
        <v>36</v>
      </c>
      <c r="I99" s="24">
        <v>1</v>
      </c>
      <c r="J99" s="24">
        <v>8</v>
      </c>
      <c r="K99" s="9">
        <f t="shared" ref="K99:K109" si="37">J99-I99+1</f>
        <v>8</v>
      </c>
      <c r="M99" s="24">
        <v>48</v>
      </c>
      <c r="N99" s="12"/>
      <c r="O99" s="13">
        <f t="shared" ref="O99:O109" si="38">M99/6</f>
        <v>8</v>
      </c>
      <c r="P99" s="14"/>
      <c r="Q99" s="15">
        <f t="shared" ref="Q99:Q107" si="39">IF(K99=0,0,L99)</f>
        <v>0</v>
      </c>
      <c r="R99" s="16">
        <f t="shared" ref="R99:R109" si="40">IF(K99=0,0,M99/1.5)</f>
        <v>32</v>
      </c>
      <c r="S99" s="15">
        <f t="shared" ref="S99:S109" si="41">P99+Q99+R99</f>
        <v>32</v>
      </c>
    </row>
    <row r="100" spans="1:21" s="14" customFormat="1">
      <c r="A100" s="7" t="s">
        <v>148</v>
      </c>
      <c r="B100" s="8" t="s">
        <v>62</v>
      </c>
      <c r="C100" s="9"/>
      <c r="D100" s="8" t="s">
        <v>104</v>
      </c>
      <c r="E100" s="14" t="s">
        <v>99</v>
      </c>
      <c r="F100" s="9">
        <v>2</v>
      </c>
      <c r="G100" s="11" t="s">
        <v>37</v>
      </c>
      <c r="H100" s="9"/>
      <c r="I100" s="9">
        <v>2</v>
      </c>
      <c r="J100" s="9">
        <v>6</v>
      </c>
      <c r="K100" s="9">
        <f t="shared" si="37"/>
        <v>5</v>
      </c>
      <c r="L100" s="9"/>
      <c r="M100" s="9">
        <v>30</v>
      </c>
      <c r="N100" s="12"/>
      <c r="O100" s="13">
        <f t="shared" si="38"/>
        <v>5</v>
      </c>
      <c r="Q100" s="15">
        <f t="shared" si="39"/>
        <v>0</v>
      </c>
      <c r="R100" s="16">
        <f t="shared" si="40"/>
        <v>20</v>
      </c>
      <c r="S100" s="15">
        <f t="shared" si="41"/>
        <v>20</v>
      </c>
      <c r="T100" s="107"/>
      <c r="U100" s="108"/>
    </row>
    <row r="101" spans="1:21" s="27" customFormat="1">
      <c r="A101" s="7" t="s">
        <v>148</v>
      </c>
      <c r="B101" s="8" t="s">
        <v>57</v>
      </c>
      <c r="C101" s="9"/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37"/>
        <v>8</v>
      </c>
      <c r="L101" s="9"/>
      <c r="M101" s="9">
        <v>48</v>
      </c>
      <c r="N101" s="12"/>
      <c r="O101" s="13">
        <f t="shared" si="38"/>
        <v>8</v>
      </c>
      <c r="P101" s="14"/>
      <c r="Q101" s="15">
        <f t="shared" si="39"/>
        <v>0</v>
      </c>
      <c r="R101" s="16">
        <f t="shared" si="40"/>
        <v>32</v>
      </c>
      <c r="S101" s="15">
        <f t="shared" si="41"/>
        <v>32</v>
      </c>
    </row>
    <row r="102" spans="1:21" s="1" customFormat="1">
      <c r="A102" s="7" t="s">
        <v>148</v>
      </c>
      <c r="B102" s="8" t="s">
        <v>61</v>
      </c>
      <c r="C102" s="9"/>
      <c r="D102" s="8" t="s">
        <v>104</v>
      </c>
      <c r="E102" s="14" t="s">
        <v>99</v>
      </c>
      <c r="F102" s="9">
        <v>3</v>
      </c>
      <c r="G102" s="11" t="s">
        <v>37</v>
      </c>
      <c r="H102" s="9"/>
      <c r="I102" s="9">
        <v>2</v>
      </c>
      <c r="J102" s="9">
        <v>6</v>
      </c>
      <c r="K102" s="9">
        <f>J102-I102+1</f>
        <v>5</v>
      </c>
      <c r="L102" s="9"/>
      <c r="M102" s="9">
        <v>30</v>
      </c>
      <c r="N102" s="12"/>
      <c r="O102" s="13">
        <f>M102/6</f>
        <v>5</v>
      </c>
      <c r="P102" s="14"/>
      <c r="Q102" s="15">
        <f>IF(K102=0,0,L102)</f>
        <v>0</v>
      </c>
      <c r="R102" s="16">
        <f>IF(K102=0,0,M102/1.5)</f>
        <v>20</v>
      </c>
      <c r="S102" s="15">
        <f>P102+Q102+R102</f>
        <v>20</v>
      </c>
      <c r="T102" s="107"/>
      <c r="U102" s="108"/>
    </row>
    <row r="103" spans="1:21" s="27" customFormat="1">
      <c r="A103" s="7" t="s">
        <v>148</v>
      </c>
      <c r="B103" s="8" t="s">
        <v>56</v>
      </c>
      <c r="C103" s="9"/>
      <c r="D103" s="8" t="s">
        <v>104</v>
      </c>
      <c r="E103" s="14" t="s">
        <v>116</v>
      </c>
      <c r="F103" s="11">
        <v>4</v>
      </c>
      <c r="G103" s="11" t="s">
        <v>36</v>
      </c>
      <c r="H103" s="9"/>
      <c r="I103" s="9">
        <v>1</v>
      </c>
      <c r="J103" s="9">
        <v>8</v>
      </c>
      <c r="K103" s="9">
        <f t="shared" si="37"/>
        <v>8</v>
      </c>
      <c r="L103" s="9"/>
      <c r="M103" s="9">
        <v>48</v>
      </c>
      <c r="N103" s="12"/>
      <c r="O103" s="13">
        <f t="shared" si="38"/>
        <v>8</v>
      </c>
      <c r="P103" s="14"/>
      <c r="Q103" s="15">
        <f t="shared" si="39"/>
        <v>0</v>
      </c>
      <c r="R103" s="16">
        <f t="shared" si="40"/>
        <v>32</v>
      </c>
      <c r="S103" s="15">
        <f t="shared" si="41"/>
        <v>32</v>
      </c>
    </row>
    <row r="104" spans="1:21" s="27" customFormat="1">
      <c r="A104" s="7" t="s">
        <v>148</v>
      </c>
      <c r="B104" s="8" t="s">
        <v>69</v>
      </c>
      <c r="C104" s="9"/>
      <c r="D104" s="8" t="s">
        <v>104</v>
      </c>
      <c r="E104" s="14" t="s">
        <v>99</v>
      </c>
      <c r="F104" s="24">
        <v>5</v>
      </c>
      <c r="G104" s="11" t="s">
        <v>36</v>
      </c>
      <c r="H104" s="9"/>
      <c r="I104" s="9">
        <v>1</v>
      </c>
      <c r="J104" s="9">
        <v>5</v>
      </c>
      <c r="K104" s="9">
        <f t="shared" si="37"/>
        <v>5</v>
      </c>
      <c r="L104" s="9"/>
      <c r="M104" s="9">
        <v>30</v>
      </c>
      <c r="N104" s="12"/>
      <c r="O104" s="13">
        <f t="shared" si="38"/>
        <v>5</v>
      </c>
      <c r="P104" s="14"/>
      <c r="Q104" s="15">
        <f t="shared" si="39"/>
        <v>0</v>
      </c>
      <c r="R104" s="16">
        <f t="shared" si="40"/>
        <v>20</v>
      </c>
      <c r="S104" s="15">
        <f t="shared" si="41"/>
        <v>20</v>
      </c>
    </row>
    <row r="105" spans="1:21" s="27" customFormat="1">
      <c r="A105" s="7" t="s">
        <v>148</v>
      </c>
      <c r="B105" s="8" t="s">
        <v>65</v>
      </c>
      <c r="C105" s="9"/>
      <c r="D105" s="8" t="s">
        <v>104</v>
      </c>
      <c r="E105" s="14" t="s">
        <v>96</v>
      </c>
      <c r="F105" s="24">
        <v>5</v>
      </c>
      <c r="G105" s="11" t="s">
        <v>36</v>
      </c>
      <c r="H105" s="9"/>
      <c r="I105" s="9">
        <v>6</v>
      </c>
      <c r="J105" s="9">
        <v>10</v>
      </c>
      <c r="K105" s="9">
        <f t="shared" si="37"/>
        <v>5</v>
      </c>
      <c r="L105" s="9"/>
      <c r="M105" s="9">
        <v>30</v>
      </c>
      <c r="N105" s="12"/>
      <c r="O105" s="13">
        <f t="shared" si="38"/>
        <v>5</v>
      </c>
      <c r="P105" s="14"/>
      <c r="Q105" s="15">
        <f t="shared" si="39"/>
        <v>0</v>
      </c>
      <c r="R105" s="16">
        <f t="shared" si="40"/>
        <v>20</v>
      </c>
      <c r="S105" s="15">
        <f t="shared" si="41"/>
        <v>20</v>
      </c>
    </row>
    <row r="106" spans="1:21" s="28" customFormat="1">
      <c r="A106" s="7" t="s">
        <v>148</v>
      </c>
      <c r="B106" s="8" t="s">
        <v>63</v>
      </c>
      <c r="C106" s="19"/>
      <c r="D106" s="8" t="s">
        <v>104</v>
      </c>
      <c r="E106" s="14" t="s">
        <v>96</v>
      </c>
      <c r="F106" s="24">
        <v>6</v>
      </c>
      <c r="G106" s="11" t="s">
        <v>36</v>
      </c>
      <c r="H106" s="19"/>
      <c r="I106" s="9">
        <v>1</v>
      </c>
      <c r="J106" s="9">
        <v>5</v>
      </c>
      <c r="K106" s="9">
        <f t="shared" si="37"/>
        <v>5</v>
      </c>
      <c r="L106" s="9"/>
      <c r="M106" s="9">
        <v>30</v>
      </c>
      <c r="N106" s="12"/>
      <c r="O106" s="13">
        <f t="shared" si="38"/>
        <v>5</v>
      </c>
      <c r="P106" s="14"/>
      <c r="Q106" s="15">
        <f t="shared" si="39"/>
        <v>0</v>
      </c>
      <c r="R106" s="16">
        <f t="shared" si="40"/>
        <v>20</v>
      </c>
      <c r="S106" s="15">
        <f t="shared" si="41"/>
        <v>20</v>
      </c>
    </row>
    <row r="107" spans="1:21" s="27" customFormat="1">
      <c r="A107" s="7" t="s">
        <v>148</v>
      </c>
      <c r="B107" s="8" t="s">
        <v>66</v>
      </c>
      <c r="C107" s="9"/>
      <c r="D107" s="8" t="s">
        <v>104</v>
      </c>
      <c r="E107" s="14" t="s">
        <v>96</v>
      </c>
      <c r="F107" s="24">
        <v>6</v>
      </c>
      <c r="G107" s="11" t="s">
        <v>36</v>
      </c>
      <c r="H107" s="9"/>
      <c r="I107" s="9">
        <v>6</v>
      </c>
      <c r="J107" s="9">
        <v>10</v>
      </c>
      <c r="K107" s="9">
        <f t="shared" si="37"/>
        <v>5</v>
      </c>
      <c r="L107" s="9"/>
      <c r="M107" s="9">
        <v>30</v>
      </c>
      <c r="N107" s="12"/>
      <c r="O107" s="13">
        <f t="shared" si="38"/>
        <v>5</v>
      </c>
      <c r="P107" s="14"/>
      <c r="Q107" s="15">
        <f t="shared" si="39"/>
        <v>0</v>
      </c>
      <c r="R107" s="16">
        <f t="shared" si="40"/>
        <v>20</v>
      </c>
      <c r="S107" s="15">
        <f t="shared" si="41"/>
        <v>20</v>
      </c>
    </row>
    <row r="108" spans="1:21" s="28" customFormat="1">
      <c r="A108" s="7" t="s">
        <v>148</v>
      </c>
      <c r="B108" s="8" t="s">
        <v>64</v>
      </c>
      <c r="C108" s="19"/>
      <c r="D108" s="8" t="s">
        <v>104</v>
      </c>
      <c r="E108" s="14" t="s">
        <v>96</v>
      </c>
      <c r="F108" s="24">
        <v>7</v>
      </c>
      <c r="G108" s="49" t="s">
        <v>36</v>
      </c>
      <c r="H108" s="19"/>
      <c r="I108" s="9">
        <v>1</v>
      </c>
      <c r="J108" s="9">
        <v>5</v>
      </c>
      <c r="K108" s="9">
        <f t="shared" si="37"/>
        <v>5</v>
      </c>
      <c r="L108" s="9"/>
      <c r="M108" s="9">
        <v>30</v>
      </c>
      <c r="N108" s="12"/>
      <c r="O108" s="13">
        <f t="shared" si="38"/>
        <v>5</v>
      </c>
      <c r="P108" s="14"/>
      <c r="Q108" s="15">
        <f>IF(K108=0,0,L108)</f>
        <v>0</v>
      </c>
      <c r="R108" s="16">
        <f t="shared" si="40"/>
        <v>20</v>
      </c>
      <c r="S108" s="15">
        <f t="shared" si="41"/>
        <v>20</v>
      </c>
    </row>
    <row r="109" spans="1:21" s="27" customFormat="1">
      <c r="A109" s="7" t="s">
        <v>148</v>
      </c>
      <c r="B109" s="8" t="s">
        <v>67</v>
      </c>
      <c r="C109" s="9"/>
      <c r="D109" s="8" t="s">
        <v>104</v>
      </c>
      <c r="E109" s="14" t="s">
        <v>96</v>
      </c>
      <c r="F109" s="24">
        <v>7</v>
      </c>
      <c r="G109" s="49" t="s">
        <v>36</v>
      </c>
      <c r="H109" s="9"/>
      <c r="I109" s="9">
        <v>6</v>
      </c>
      <c r="J109" s="9">
        <v>10</v>
      </c>
      <c r="K109" s="9">
        <f t="shared" si="37"/>
        <v>5</v>
      </c>
      <c r="L109" s="9"/>
      <c r="M109" s="9">
        <v>30</v>
      </c>
      <c r="N109" s="12"/>
      <c r="O109" s="13">
        <f t="shared" si="38"/>
        <v>5</v>
      </c>
      <c r="P109" s="14"/>
      <c r="Q109" s="15">
        <f>IF(K109=0,0,L109)</f>
        <v>0</v>
      </c>
      <c r="R109" s="16">
        <f t="shared" si="40"/>
        <v>20</v>
      </c>
      <c r="S109" s="15">
        <f t="shared" si="41"/>
        <v>20</v>
      </c>
      <c r="U109" s="56"/>
    </row>
    <row r="110" spans="1:21" s="27" customFormat="1">
      <c r="A110" s="7"/>
      <c r="B110" s="8"/>
      <c r="C110" s="9"/>
      <c r="D110" s="8"/>
      <c r="E110" s="14"/>
      <c r="F110" s="24"/>
      <c r="G110" s="49"/>
      <c r="H110" s="9"/>
      <c r="I110" s="9"/>
      <c r="J110" s="9"/>
      <c r="K110" s="9"/>
      <c r="L110" s="9"/>
      <c r="M110" s="9"/>
      <c r="N110" s="12"/>
      <c r="O110" s="13"/>
      <c r="P110" s="14"/>
      <c r="Q110" s="15"/>
      <c r="R110" s="16"/>
      <c r="S110" s="15"/>
      <c r="T110" s="55"/>
      <c r="U110" s="56"/>
    </row>
    <row r="111" spans="1:21" s="27" customFormat="1">
      <c r="A111" s="7" t="s">
        <v>146</v>
      </c>
      <c r="B111" s="8" t="s">
        <v>56</v>
      </c>
      <c r="C111" s="9">
        <v>1</v>
      </c>
      <c r="D111" s="8" t="s">
        <v>10</v>
      </c>
      <c r="E111" s="14" t="s">
        <v>35</v>
      </c>
      <c r="F111" s="11">
        <v>2</v>
      </c>
      <c r="G111" s="11" t="s">
        <v>36</v>
      </c>
      <c r="H111" s="9"/>
      <c r="I111" s="9">
        <v>1</v>
      </c>
      <c r="J111" s="9">
        <v>6</v>
      </c>
      <c r="K111" s="9">
        <f>J111-I111+1</f>
        <v>6</v>
      </c>
      <c r="L111" s="9"/>
      <c r="M111" s="9">
        <v>60</v>
      </c>
      <c r="N111" s="12">
        <f>L111/K111</f>
        <v>0</v>
      </c>
      <c r="O111" s="13">
        <f t="shared" ref="O111:O122" si="42">M111/5</f>
        <v>12</v>
      </c>
      <c r="P111" s="14"/>
      <c r="Q111" s="15">
        <f t="shared" ref="Q111:Q122" si="43">IF(K111=0,0,L111)</f>
        <v>0</v>
      </c>
      <c r="R111" s="16">
        <f t="shared" ref="R111:R122" si="44">IF(K111=0,0,M111/1.5)</f>
        <v>40</v>
      </c>
      <c r="S111" s="15">
        <f t="shared" ref="S111:S122" si="45">P111+Q111+R111</f>
        <v>40</v>
      </c>
    </row>
    <row r="112" spans="1:21" s="27" customFormat="1">
      <c r="A112" s="7" t="s">
        <v>146</v>
      </c>
      <c r="B112" s="8" t="s">
        <v>56</v>
      </c>
      <c r="C112" s="9">
        <v>2</v>
      </c>
      <c r="D112" s="8" t="s">
        <v>29</v>
      </c>
      <c r="E112" s="14" t="s">
        <v>35</v>
      </c>
      <c r="F112" s="11">
        <v>2</v>
      </c>
      <c r="G112" s="11" t="s">
        <v>37</v>
      </c>
      <c r="H112" s="9"/>
      <c r="I112" s="9">
        <v>1</v>
      </c>
      <c r="J112" s="9">
        <v>6</v>
      </c>
      <c r="K112" s="9">
        <f>J112-I112+1</f>
        <v>6</v>
      </c>
      <c r="L112" s="9"/>
      <c r="M112" s="9">
        <v>60</v>
      </c>
      <c r="N112" s="12">
        <f>L112/K112</f>
        <v>0</v>
      </c>
      <c r="O112" s="13">
        <f t="shared" si="42"/>
        <v>12</v>
      </c>
      <c r="P112" s="14"/>
      <c r="Q112" s="15">
        <f t="shared" si="43"/>
        <v>0</v>
      </c>
      <c r="R112" s="16">
        <f t="shared" si="44"/>
        <v>40</v>
      </c>
      <c r="S112" s="15">
        <f t="shared" si="45"/>
        <v>40</v>
      </c>
    </row>
    <row r="113" spans="1:21" s="27" customFormat="1">
      <c r="A113" s="7" t="s">
        <v>146</v>
      </c>
      <c r="B113" s="8" t="s">
        <v>56</v>
      </c>
      <c r="C113" s="9">
        <v>1</v>
      </c>
      <c r="D113" s="8" t="s">
        <v>10</v>
      </c>
      <c r="E113" s="14" t="s">
        <v>35</v>
      </c>
      <c r="F113" s="11">
        <v>3</v>
      </c>
      <c r="G113" s="11" t="s">
        <v>36</v>
      </c>
      <c r="H113" s="9"/>
      <c r="I113" s="9">
        <v>1</v>
      </c>
      <c r="J113" s="9">
        <v>6</v>
      </c>
      <c r="K113" s="9">
        <f>J113-I113+1</f>
        <v>6</v>
      </c>
      <c r="L113" s="9"/>
      <c r="M113" s="9">
        <v>60</v>
      </c>
      <c r="N113" s="12">
        <f>L113/K113</f>
        <v>0</v>
      </c>
      <c r="O113" s="13">
        <f t="shared" si="42"/>
        <v>12</v>
      </c>
      <c r="P113" s="14"/>
      <c r="Q113" s="15">
        <f t="shared" si="43"/>
        <v>0</v>
      </c>
      <c r="R113" s="16">
        <f t="shared" si="44"/>
        <v>40</v>
      </c>
      <c r="S113" s="15">
        <f t="shared" si="45"/>
        <v>40</v>
      </c>
    </row>
    <row r="114" spans="1:21" s="27" customFormat="1">
      <c r="A114" s="7" t="s">
        <v>146</v>
      </c>
      <c r="B114" s="8" t="s">
        <v>56</v>
      </c>
      <c r="C114" s="9">
        <v>2</v>
      </c>
      <c r="D114" s="8" t="s">
        <v>29</v>
      </c>
      <c r="E114" s="14" t="s">
        <v>35</v>
      </c>
      <c r="F114" s="11">
        <v>3</v>
      </c>
      <c r="G114" s="11" t="s">
        <v>37</v>
      </c>
      <c r="H114" s="9"/>
      <c r="I114" s="9">
        <v>1</v>
      </c>
      <c r="J114" s="9">
        <v>6</v>
      </c>
      <c r="K114" s="9">
        <f t="shared" ref="K114:K122" si="46">J114-I114+1</f>
        <v>6</v>
      </c>
      <c r="L114" s="9"/>
      <c r="M114" s="9">
        <v>60</v>
      </c>
      <c r="N114" s="12">
        <f t="shared" ref="N114:N122" si="47">L114/K114</f>
        <v>0</v>
      </c>
      <c r="O114" s="13">
        <f t="shared" si="42"/>
        <v>12</v>
      </c>
      <c r="P114" s="14"/>
      <c r="Q114" s="15">
        <f t="shared" si="43"/>
        <v>0</v>
      </c>
      <c r="R114" s="16">
        <f t="shared" si="44"/>
        <v>40</v>
      </c>
      <c r="S114" s="15">
        <f t="shared" si="45"/>
        <v>40</v>
      </c>
    </row>
    <row r="115" spans="1:21" s="27" customFormat="1">
      <c r="A115" s="7" t="s">
        <v>146</v>
      </c>
      <c r="B115" s="8" t="s">
        <v>57</v>
      </c>
      <c r="C115" s="9">
        <v>1</v>
      </c>
      <c r="D115" s="8" t="s">
        <v>10</v>
      </c>
      <c r="E115" s="14" t="s">
        <v>35</v>
      </c>
      <c r="F115" s="11">
        <v>4</v>
      </c>
      <c r="G115" s="11" t="s">
        <v>36</v>
      </c>
      <c r="H115" s="9"/>
      <c r="I115" s="9">
        <v>1</v>
      </c>
      <c r="J115" s="9">
        <v>6</v>
      </c>
      <c r="K115" s="9">
        <f t="shared" si="46"/>
        <v>6</v>
      </c>
      <c r="L115" s="9"/>
      <c r="M115" s="9">
        <v>60</v>
      </c>
      <c r="N115" s="12">
        <f t="shared" si="47"/>
        <v>0</v>
      </c>
      <c r="O115" s="13">
        <f t="shared" si="42"/>
        <v>12</v>
      </c>
      <c r="P115" s="14"/>
      <c r="Q115" s="15">
        <f t="shared" si="43"/>
        <v>0</v>
      </c>
      <c r="R115" s="16">
        <f t="shared" si="44"/>
        <v>40</v>
      </c>
      <c r="S115" s="15">
        <f t="shared" si="45"/>
        <v>40</v>
      </c>
    </row>
    <row r="116" spans="1:21" s="28" customFormat="1">
      <c r="A116" s="7" t="s">
        <v>146</v>
      </c>
      <c r="B116" s="8" t="s">
        <v>57</v>
      </c>
      <c r="C116" s="9">
        <v>2</v>
      </c>
      <c r="D116" s="8" t="s">
        <v>45</v>
      </c>
      <c r="E116" s="14" t="s">
        <v>35</v>
      </c>
      <c r="F116" s="11">
        <v>4</v>
      </c>
      <c r="G116" s="11" t="s">
        <v>37</v>
      </c>
      <c r="H116" s="9"/>
      <c r="I116" s="9">
        <v>1</v>
      </c>
      <c r="J116" s="9">
        <v>6</v>
      </c>
      <c r="K116" s="9">
        <f t="shared" si="46"/>
        <v>6</v>
      </c>
      <c r="L116" s="9"/>
      <c r="M116" s="9">
        <v>60</v>
      </c>
      <c r="N116" s="12">
        <f t="shared" si="47"/>
        <v>0</v>
      </c>
      <c r="O116" s="13">
        <f t="shared" si="42"/>
        <v>12</v>
      </c>
      <c r="P116" s="14"/>
      <c r="Q116" s="15">
        <f t="shared" si="43"/>
        <v>0</v>
      </c>
      <c r="R116" s="16">
        <f t="shared" si="44"/>
        <v>40</v>
      </c>
      <c r="S116" s="15">
        <f t="shared" si="45"/>
        <v>40</v>
      </c>
      <c r="T116" s="55"/>
      <c r="U116" s="27"/>
    </row>
    <row r="117" spans="1:21" s="27" customFormat="1">
      <c r="A117" s="7" t="s">
        <v>146</v>
      </c>
      <c r="B117" s="8" t="s">
        <v>57</v>
      </c>
      <c r="C117" s="9">
        <v>1</v>
      </c>
      <c r="D117" s="8" t="s">
        <v>10</v>
      </c>
      <c r="E117" s="14" t="s">
        <v>35</v>
      </c>
      <c r="F117" s="11">
        <v>5</v>
      </c>
      <c r="G117" s="11" t="s">
        <v>36</v>
      </c>
      <c r="H117" s="9"/>
      <c r="I117" s="9">
        <v>1</v>
      </c>
      <c r="J117" s="9">
        <v>6</v>
      </c>
      <c r="K117" s="9">
        <f t="shared" si="46"/>
        <v>6</v>
      </c>
      <c r="L117" s="9"/>
      <c r="M117" s="9">
        <v>60</v>
      </c>
      <c r="N117" s="12">
        <f t="shared" si="47"/>
        <v>0</v>
      </c>
      <c r="O117" s="13">
        <f t="shared" si="42"/>
        <v>12</v>
      </c>
      <c r="P117" s="14"/>
      <c r="Q117" s="15">
        <f t="shared" si="43"/>
        <v>0</v>
      </c>
      <c r="R117" s="16">
        <f t="shared" si="44"/>
        <v>40</v>
      </c>
      <c r="S117" s="15">
        <f t="shared" si="45"/>
        <v>40</v>
      </c>
    </row>
    <row r="118" spans="1:21" s="28" customFormat="1">
      <c r="A118" s="7" t="s">
        <v>146</v>
      </c>
      <c r="B118" s="8" t="s">
        <v>57</v>
      </c>
      <c r="C118" s="9">
        <v>2</v>
      </c>
      <c r="D118" s="8" t="s">
        <v>45</v>
      </c>
      <c r="E118" s="14" t="s">
        <v>35</v>
      </c>
      <c r="F118" s="11">
        <v>5</v>
      </c>
      <c r="G118" s="11" t="s">
        <v>37</v>
      </c>
      <c r="H118" s="9"/>
      <c r="I118" s="9">
        <v>1</v>
      </c>
      <c r="J118" s="9">
        <v>6</v>
      </c>
      <c r="K118" s="9">
        <f t="shared" si="46"/>
        <v>6</v>
      </c>
      <c r="L118" s="9"/>
      <c r="M118" s="9">
        <v>60</v>
      </c>
      <c r="N118" s="12">
        <f t="shared" si="47"/>
        <v>0</v>
      </c>
      <c r="O118" s="13">
        <f t="shared" si="42"/>
        <v>12</v>
      </c>
      <c r="P118" s="14"/>
      <c r="Q118" s="15">
        <f t="shared" si="43"/>
        <v>0</v>
      </c>
      <c r="R118" s="16">
        <f t="shared" si="44"/>
        <v>40</v>
      </c>
      <c r="S118" s="15">
        <f t="shared" si="45"/>
        <v>40</v>
      </c>
      <c r="T118" s="55"/>
      <c r="U118" s="27"/>
    </row>
    <row r="119" spans="1:21" s="27" customFormat="1">
      <c r="A119" s="7" t="s">
        <v>146</v>
      </c>
      <c r="B119" s="8" t="s">
        <v>58</v>
      </c>
      <c r="C119" s="9">
        <v>1</v>
      </c>
      <c r="D119" s="8" t="s">
        <v>29</v>
      </c>
      <c r="E119" s="14" t="s">
        <v>35</v>
      </c>
      <c r="F119" s="24">
        <v>6</v>
      </c>
      <c r="G119" s="11" t="s">
        <v>36</v>
      </c>
      <c r="H119" s="9"/>
      <c r="I119" s="9">
        <v>1</v>
      </c>
      <c r="J119" s="9">
        <v>6</v>
      </c>
      <c r="K119" s="9">
        <f t="shared" si="46"/>
        <v>6</v>
      </c>
      <c r="L119" s="9"/>
      <c r="M119" s="9">
        <v>60</v>
      </c>
      <c r="N119" s="12">
        <f t="shared" si="47"/>
        <v>0</v>
      </c>
      <c r="O119" s="13">
        <f t="shared" si="42"/>
        <v>12</v>
      </c>
      <c r="P119" s="14"/>
      <c r="Q119" s="15">
        <f t="shared" si="43"/>
        <v>0</v>
      </c>
      <c r="R119" s="16">
        <f t="shared" si="44"/>
        <v>40</v>
      </c>
      <c r="S119" s="15">
        <f t="shared" si="45"/>
        <v>40</v>
      </c>
    </row>
    <row r="120" spans="1:21" s="27" customFormat="1">
      <c r="A120" s="7" t="s">
        <v>146</v>
      </c>
      <c r="B120" s="8" t="s">
        <v>58</v>
      </c>
      <c r="C120" s="9">
        <v>2</v>
      </c>
      <c r="D120" s="8" t="s">
        <v>46</v>
      </c>
      <c r="E120" s="14" t="s">
        <v>35</v>
      </c>
      <c r="F120" s="11">
        <v>6</v>
      </c>
      <c r="G120" s="11" t="s">
        <v>37</v>
      </c>
      <c r="H120" s="9"/>
      <c r="I120" s="9">
        <v>1</v>
      </c>
      <c r="J120" s="9">
        <v>6</v>
      </c>
      <c r="K120" s="9">
        <f t="shared" si="46"/>
        <v>6</v>
      </c>
      <c r="L120" s="9"/>
      <c r="M120" s="9">
        <v>60</v>
      </c>
      <c r="N120" s="12">
        <f t="shared" si="47"/>
        <v>0</v>
      </c>
      <c r="O120" s="13">
        <f t="shared" si="42"/>
        <v>12</v>
      </c>
      <c r="P120" s="14"/>
      <c r="Q120" s="15">
        <f t="shared" si="43"/>
        <v>0</v>
      </c>
      <c r="R120" s="16">
        <f t="shared" si="44"/>
        <v>40</v>
      </c>
      <c r="S120" s="15">
        <f t="shared" si="45"/>
        <v>40</v>
      </c>
    </row>
    <row r="121" spans="1:21" s="27" customFormat="1">
      <c r="A121" s="7" t="s">
        <v>146</v>
      </c>
      <c r="B121" s="8" t="s">
        <v>58</v>
      </c>
      <c r="C121" s="9">
        <v>1</v>
      </c>
      <c r="D121" s="8" t="s">
        <v>29</v>
      </c>
      <c r="E121" s="14" t="s">
        <v>35</v>
      </c>
      <c r="F121" s="24">
        <v>7</v>
      </c>
      <c r="G121" s="11" t="s">
        <v>36</v>
      </c>
      <c r="H121" s="9"/>
      <c r="I121" s="9">
        <v>1</v>
      </c>
      <c r="J121" s="9">
        <v>6</v>
      </c>
      <c r="K121" s="9">
        <f t="shared" si="46"/>
        <v>6</v>
      </c>
      <c r="L121" s="9"/>
      <c r="M121" s="9">
        <v>60</v>
      </c>
      <c r="N121" s="12">
        <f t="shared" si="47"/>
        <v>0</v>
      </c>
      <c r="O121" s="13">
        <f t="shared" si="42"/>
        <v>12</v>
      </c>
      <c r="P121" s="14"/>
      <c r="Q121" s="15">
        <f t="shared" si="43"/>
        <v>0</v>
      </c>
      <c r="R121" s="16">
        <f t="shared" si="44"/>
        <v>40</v>
      </c>
      <c r="S121" s="15">
        <f t="shared" si="45"/>
        <v>40</v>
      </c>
    </row>
    <row r="122" spans="1:21" s="27" customFormat="1">
      <c r="A122" s="7" t="s">
        <v>146</v>
      </c>
      <c r="B122" s="8" t="s">
        <v>58</v>
      </c>
      <c r="C122" s="9">
        <v>2</v>
      </c>
      <c r="D122" s="8" t="s">
        <v>46</v>
      </c>
      <c r="E122" s="14" t="s">
        <v>35</v>
      </c>
      <c r="F122" s="11">
        <v>7</v>
      </c>
      <c r="G122" s="11" t="s">
        <v>37</v>
      </c>
      <c r="H122" s="9"/>
      <c r="I122" s="9">
        <v>1</v>
      </c>
      <c r="J122" s="9">
        <v>6</v>
      </c>
      <c r="K122" s="9">
        <f t="shared" si="46"/>
        <v>6</v>
      </c>
      <c r="L122" s="9"/>
      <c r="M122" s="9">
        <v>60</v>
      </c>
      <c r="N122" s="12">
        <f t="shared" si="47"/>
        <v>0</v>
      </c>
      <c r="O122" s="13">
        <f t="shared" si="42"/>
        <v>12</v>
      </c>
      <c r="P122" s="14"/>
      <c r="Q122" s="15">
        <f t="shared" si="43"/>
        <v>0</v>
      </c>
      <c r="R122" s="16">
        <f t="shared" si="44"/>
        <v>40</v>
      </c>
      <c r="S122" s="15">
        <f t="shared" si="45"/>
        <v>40</v>
      </c>
    </row>
    <row r="123" spans="1:21" s="27" customFormat="1">
      <c r="A123" s="7"/>
      <c r="B123" s="8"/>
      <c r="C123" s="9"/>
      <c r="D123" s="8"/>
      <c r="E123" s="14"/>
      <c r="F123" s="11"/>
      <c r="G123" s="11"/>
      <c r="H123" s="9"/>
      <c r="I123" s="9"/>
      <c r="J123" s="9"/>
      <c r="K123" s="9"/>
      <c r="L123" s="9"/>
      <c r="M123" s="9"/>
      <c r="N123" s="12"/>
      <c r="O123" s="13"/>
      <c r="P123" s="14"/>
      <c r="Q123" s="15"/>
      <c r="R123" s="16"/>
      <c r="S123" s="15"/>
      <c r="T123" s="55"/>
      <c r="U123" s="56"/>
    </row>
    <row r="124" spans="1:21" s="27" customFormat="1">
      <c r="A124" s="7" t="s">
        <v>145</v>
      </c>
      <c r="B124" s="8" t="s">
        <v>50</v>
      </c>
      <c r="C124" s="9">
        <v>1</v>
      </c>
      <c r="D124" s="8" t="s">
        <v>38</v>
      </c>
      <c r="E124" s="7" t="s">
        <v>14</v>
      </c>
      <c r="F124" s="11">
        <v>2</v>
      </c>
      <c r="G124" s="11" t="s">
        <v>36</v>
      </c>
      <c r="H124" s="9">
        <v>1</v>
      </c>
      <c r="I124" s="9">
        <v>1</v>
      </c>
      <c r="J124" s="9">
        <v>6</v>
      </c>
      <c r="K124" s="9">
        <f t="shared" ref="K124:K134" si="48">J124-I124+1</f>
        <v>6</v>
      </c>
      <c r="L124" s="9"/>
      <c r="M124" s="9">
        <v>60</v>
      </c>
      <c r="N124" s="12">
        <f>M124/K124</f>
        <v>10</v>
      </c>
      <c r="O124" s="13">
        <f t="shared" ref="O124:O134" si="49">M124/5</f>
        <v>12</v>
      </c>
      <c r="P124" s="14"/>
      <c r="Q124" s="15">
        <f t="shared" ref="Q124:Q143" si="50">IF(K124=0,0,L124)</f>
        <v>0</v>
      </c>
      <c r="R124" s="16">
        <f t="shared" ref="R124:R134" si="51">IF(K124=0,0,M124/1.5)</f>
        <v>40</v>
      </c>
      <c r="S124" s="15">
        <f t="shared" ref="S124:S134" si="52">P124+Q124+R124</f>
        <v>40</v>
      </c>
    </row>
    <row r="125" spans="1:21" s="27" customFormat="1">
      <c r="A125" s="7" t="s">
        <v>145</v>
      </c>
      <c r="B125" s="8" t="s">
        <v>50</v>
      </c>
      <c r="C125" s="9">
        <v>2</v>
      </c>
      <c r="D125" s="8" t="s">
        <v>38</v>
      </c>
      <c r="E125" s="7" t="s">
        <v>14</v>
      </c>
      <c r="F125" s="11">
        <v>2</v>
      </c>
      <c r="G125" s="11" t="s">
        <v>37</v>
      </c>
      <c r="H125" s="9">
        <v>2</v>
      </c>
      <c r="I125" s="9">
        <v>1</v>
      </c>
      <c r="J125" s="9">
        <v>6</v>
      </c>
      <c r="K125" s="9">
        <f t="shared" si="48"/>
        <v>6</v>
      </c>
      <c r="L125" s="9"/>
      <c r="M125" s="9">
        <v>60</v>
      </c>
      <c r="N125" s="12">
        <f>M125/K125</f>
        <v>10</v>
      </c>
      <c r="O125" s="13">
        <f t="shared" si="49"/>
        <v>12</v>
      </c>
      <c r="P125" s="14"/>
      <c r="Q125" s="15">
        <f t="shared" si="50"/>
        <v>0</v>
      </c>
      <c r="R125" s="16">
        <f t="shared" si="51"/>
        <v>40</v>
      </c>
      <c r="S125" s="15">
        <f t="shared" si="52"/>
        <v>40</v>
      </c>
    </row>
    <row r="126" spans="1:21" s="27" customFormat="1">
      <c r="A126" s="7" t="s">
        <v>145</v>
      </c>
      <c r="B126" s="8" t="s">
        <v>52</v>
      </c>
      <c r="C126" s="9">
        <v>2</v>
      </c>
      <c r="D126" s="8" t="s">
        <v>38</v>
      </c>
      <c r="E126" s="7" t="s">
        <v>14</v>
      </c>
      <c r="F126" s="11">
        <v>2</v>
      </c>
      <c r="G126" s="11" t="s">
        <v>36</v>
      </c>
      <c r="H126" s="9">
        <v>1</v>
      </c>
      <c r="I126" s="9">
        <v>7</v>
      </c>
      <c r="J126" s="9">
        <v>12</v>
      </c>
      <c r="K126" s="9">
        <f t="shared" si="48"/>
        <v>6</v>
      </c>
      <c r="L126" s="9"/>
      <c r="M126" s="9">
        <v>60</v>
      </c>
      <c r="N126" s="12">
        <f>L126/K126</f>
        <v>0</v>
      </c>
      <c r="O126" s="13">
        <f t="shared" si="49"/>
        <v>12</v>
      </c>
      <c r="P126" s="14"/>
      <c r="Q126" s="15">
        <f t="shared" si="50"/>
        <v>0</v>
      </c>
      <c r="R126" s="16">
        <f t="shared" si="51"/>
        <v>40</v>
      </c>
      <c r="S126" s="15">
        <f t="shared" si="52"/>
        <v>40</v>
      </c>
    </row>
    <row r="127" spans="1:21" s="27" customFormat="1">
      <c r="A127" s="7" t="s">
        <v>145</v>
      </c>
      <c r="B127" s="8" t="s">
        <v>52</v>
      </c>
      <c r="C127" s="9">
        <v>2</v>
      </c>
      <c r="D127" s="8" t="s">
        <v>68</v>
      </c>
      <c r="E127" s="7" t="s">
        <v>14</v>
      </c>
      <c r="F127" s="11">
        <v>2</v>
      </c>
      <c r="G127" s="11" t="s">
        <v>37</v>
      </c>
      <c r="H127" s="9">
        <v>2</v>
      </c>
      <c r="I127" s="9">
        <v>7</v>
      </c>
      <c r="J127" s="9">
        <v>12</v>
      </c>
      <c r="K127" s="9">
        <f t="shared" si="48"/>
        <v>6</v>
      </c>
      <c r="L127" s="9"/>
      <c r="M127" s="9">
        <v>60</v>
      </c>
      <c r="N127" s="12">
        <f>L127/K127</f>
        <v>0</v>
      </c>
      <c r="O127" s="13">
        <f t="shared" si="49"/>
        <v>12</v>
      </c>
      <c r="P127" s="14"/>
      <c r="Q127" s="15">
        <f t="shared" si="50"/>
        <v>0</v>
      </c>
      <c r="R127" s="16">
        <f t="shared" si="51"/>
        <v>40</v>
      </c>
      <c r="S127" s="15">
        <f t="shared" si="52"/>
        <v>40</v>
      </c>
    </row>
    <row r="128" spans="1:21" s="27" customFormat="1">
      <c r="A128" s="7" t="s">
        <v>145</v>
      </c>
      <c r="B128" s="8" t="s">
        <v>50</v>
      </c>
      <c r="C128" s="9">
        <v>1</v>
      </c>
      <c r="D128" s="8" t="s">
        <v>38</v>
      </c>
      <c r="E128" s="7" t="s">
        <v>14</v>
      </c>
      <c r="F128" s="11">
        <v>3</v>
      </c>
      <c r="G128" s="11" t="s">
        <v>36</v>
      </c>
      <c r="H128" s="9">
        <v>1</v>
      </c>
      <c r="I128" s="9">
        <v>1</v>
      </c>
      <c r="J128" s="9">
        <v>6</v>
      </c>
      <c r="K128" s="9">
        <f t="shared" si="48"/>
        <v>6</v>
      </c>
      <c r="L128" s="9"/>
      <c r="M128" s="9">
        <v>60</v>
      </c>
      <c r="N128" s="12">
        <f>M128/K128</f>
        <v>10</v>
      </c>
      <c r="O128" s="13">
        <f t="shared" si="49"/>
        <v>12</v>
      </c>
      <c r="P128" s="14"/>
      <c r="Q128" s="15">
        <f t="shared" si="50"/>
        <v>0</v>
      </c>
      <c r="R128" s="16">
        <f t="shared" si="51"/>
        <v>40</v>
      </c>
      <c r="S128" s="15">
        <f t="shared" si="52"/>
        <v>40</v>
      </c>
    </row>
    <row r="129" spans="1:21" s="27" customFormat="1">
      <c r="A129" s="7" t="s">
        <v>145</v>
      </c>
      <c r="B129" s="8" t="s">
        <v>50</v>
      </c>
      <c r="C129" s="9">
        <v>2</v>
      </c>
      <c r="D129" s="8" t="s">
        <v>38</v>
      </c>
      <c r="E129" s="7" t="s">
        <v>14</v>
      </c>
      <c r="F129" s="11">
        <v>3</v>
      </c>
      <c r="G129" s="11" t="s">
        <v>37</v>
      </c>
      <c r="H129" s="9">
        <v>2</v>
      </c>
      <c r="I129" s="9">
        <v>1</v>
      </c>
      <c r="J129" s="9">
        <v>6</v>
      </c>
      <c r="K129" s="9">
        <f t="shared" si="48"/>
        <v>6</v>
      </c>
      <c r="L129" s="9"/>
      <c r="M129" s="9">
        <v>60</v>
      </c>
      <c r="N129" s="12">
        <f>M129/K129</f>
        <v>10</v>
      </c>
      <c r="O129" s="13">
        <f t="shared" si="49"/>
        <v>12</v>
      </c>
      <c r="P129" s="14"/>
      <c r="Q129" s="15">
        <f t="shared" si="50"/>
        <v>0</v>
      </c>
      <c r="R129" s="16">
        <f t="shared" si="51"/>
        <v>40</v>
      </c>
      <c r="S129" s="15">
        <f t="shared" si="52"/>
        <v>40</v>
      </c>
    </row>
    <row r="130" spans="1:21" s="27" customFormat="1">
      <c r="A130" s="7" t="s">
        <v>145</v>
      </c>
      <c r="B130" s="8" t="s">
        <v>52</v>
      </c>
      <c r="C130" s="9">
        <v>2</v>
      </c>
      <c r="D130" s="8" t="s">
        <v>38</v>
      </c>
      <c r="E130" s="7" t="s">
        <v>14</v>
      </c>
      <c r="F130" s="11">
        <v>3</v>
      </c>
      <c r="G130" s="11" t="s">
        <v>36</v>
      </c>
      <c r="H130" s="9">
        <v>1</v>
      </c>
      <c r="I130" s="9">
        <v>7</v>
      </c>
      <c r="J130" s="9">
        <v>12</v>
      </c>
      <c r="K130" s="9">
        <f t="shared" si="48"/>
        <v>6</v>
      </c>
      <c r="L130" s="9"/>
      <c r="M130" s="9">
        <v>60</v>
      </c>
      <c r="N130" s="12">
        <f t="shared" ref="N130:N143" si="53">L130/K130</f>
        <v>0</v>
      </c>
      <c r="O130" s="13">
        <f t="shared" si="49"/>
        <v>12</v>
      </c>
      <c r="P130" s="14"/>
      <c r="Q130" s="15">
        <f t="shared" si="50"/>
        <v>0</v>
      </c>
      <c r="R130" s="16">
        <f t="shared" si="51"/>
        <v>40</v>
      </c>
      <c r="S130" s="15">
        <f t="shared" si="52"/>
        <v>40</v>
      </c>
    </row>
    <row r="131" spans="1:21" s="27" customFormat="1">
      <c r="A131" s="7" t="s">
        <v>145</v>
      </c>
      <c r="B131" s="8" t="s">
        <v>52</v>
      </c>
      <c r="C131" s="9">
        <v>2</v>
      </c>
      <c r="D131" s="8" t="s">
        <v>68</v>
      </c>
      <c r="E131" s="7" t="s">
        <v>14</v>
      </c>
      <c r="F131" s="11">
        <v>3</v>
      </c>
      <c r="G131" s="11" t="s">
        <v>37</v>
      </c>
      <c r="H131" s="9">
        <v>2</v>
      </c>
      <c r="I131" s="9">
        <v>7</v>
      </c>
      <c r="J131" s="9">
        <v>12</v>
      </c>
      <c r="K131" s="9">
        <f t="shared" si="48"/>
        <v>6</v>
      </c>
      <c r="L131" s="9"/>
      <c r="M131" s="9">
        <v>60</v>
      </c>
      <c r="N131" s="12">
        <f t="shared" si="53"/>
        <v>0</v>
      </c>
      <c r="O131" s="13">
        <f t="shared" si="49"/>
        <v>12</v>
      </c>
      <c r="P131" s="14"/>
      <c r="Q131" s="15">
        <f t="shared" si="50"/>
        <v>0</v>
      </c>
      <c r="R131" s="16">
        <f t="shared" si="51"/>
        <v>40</v>
      </c>
      <c r="S131" s="15">
        <f t="shared" si="52"/>
        <v>40</v>
      </c>
    </row>
    <row r="132" spans="1:21" s="27" customFormat="1">
      <c r="A132" s="7" t="s">
        <v>145</v>
      </c>
      <c r="B132" s="8" t="s">
        <v>51</v>
      </c>
      <c r="C132" s="9">
        <v>1</v>
      </c>
      <c r="D132" s="8" t="s">
        <v>26</v>
      </c>
      <c r="E132" s="7" t="s">
        <v>14</v>
      </c>
      <c r="F132" s="11">
        <v>4</v>
      </c>
      <c r="G132" s="11" t="s">
        <v>36</v>
      </c>
      <c r="H132" s="9">
        <v>1</v>
      </c>
      <c r="I132" s="9">
        <v>1</v>
      </c>
      <c r="J132" s="9">
        <v>6</v>
      </c>
      <c r="K132" s="9">
        <f t="shared" si="48"/>
        <v>6</v>
      </c>
      <c r="L132" s="9"/>
      <c r="M132" s="9">
        <v>60</v>
      </c>
      <c r="N132" s="12">
        <f t="shared" si="53"/>
        <v>0</v>
      </c>
      <c r="O132" s="13">
        <f t="shared" si="49"/>
        <v>12</v>
      </c>
      <c r="P132" s="14"/>
      <c r="Q132" s="15">
        <f t="shared" si="50"/>
        <v>0</v>
      </c>
      <c r="R132" s="16">
        <f t="shared" si="51"/>
        <v>40</v>
      </c>
      <c r="S132" s="15">
        <f t="shared" si="52"/>
        <v>40</v>
      </c>
      <c r="T132" s="55"/>
      <c r="U132" s="56"/>
    </row>
    <row r="133" spans="1:21" s="28" customFormat="1">
      <c r="A133" s="7" t="s">
        <v>145</v>
      </c>
      <c r="B133" s="8" t="s">
        <v>51</v>
      </c>
      <c r="C133" s="9">
        <v>2</v>
      </c>
      <c r="D133" s="8" t="s">
        <v>26</v>
      </c>
      <c r="E133" s="7" t="s">
        <v>14</v>
      </c>
      <c r="F133" s="11">
        <v>4</v>
      </c>
      <c r="G133" s="11" t="s">
        <v>37</v>
      </c>
      <c r="H133" s="9">
        <v>1</v>
      </c>
      <c r="I133" s="9">
        <v>1</v>
      </c>
      <c r="J133" s="9">
        <v>6</v>
      </c>
      <c r="K133" s="9">
        <f t="shared" si="48"/>
        <v>6</v>
      </c>
      <c r="L133" s="9"/>
      <c r="M133" s="9">
        <v>60</v>
      </c>
      <c r="N133" s="12">
        <f t="shared" si="53"/>
        <v>0</v>
      </c>
      <c r="O133" s="13">
        <f t="shared" si="49"/>
        <v>12</v>
      </c>
      <c r="P133" s="14"/>
      <c r="Q133" s="15">
        <f t="shared" si="50"/>
        <v>0</v>
      </c>
      <c r="R133" s="16">
        <f t="shared" si="51"/>
        <v>40</v>
      </c>
      <c r="S133" s="15">
        <f t="shared" si="52"/>
        <v>40</v>
      </c>
      <c r="T133" s="55"/>
      <c r="U133" s="56"/>
    </row>
    <row r="134" spans="1:21" s="27" customFormat="1">
      <c r="A134" s="7" t="s">
        <v>145</v>
      </c>
      <c r="B134" s="8" t="s">
        <v>53</v>
      </c>
      <c r="C134" s="9">
        <v>1</v>
      </c>
      <c r="D134" s="8" t="s">
        <v>26</v>
      </c>
      <c r="E134" s="7" t="s">
        <v>14</v>
      </c>
      <c r="F134" s="11">
        <v>4</v>
      </c>
      <c r="G134" s="11" t="s">
        <v>36</v>
      </c>
      <c r="H134" s="9">
        <v>1</v>
      </c>
      <c r="I134" s="9">
        <v>7</v>
      </c>
      <c r="J134" s="9">
        <v>12</v>
      </c>
      <c r="K134" s="9">
        <f t="shared" si="48"/>
        <v>6</v>
      </c>
      <c r="L134" s="9"/>
      <c r="M134" s="9">
        <v>60</v>
      </c>
      <c r="N134" s="12">
        <f t="shared" si="53"/>
        <v>0</v>
      </c>
      <c r="O134" s="13">
        <f t="shared" si="49"/>
        <v>12</v>
      </c>
      <c r="P134" s="14"/>
      <c r="Q134" s="15">
        <f t="shared" si="50"/>
        <v>0</v>
      </c>
      <c r="R134" s="16">
        <f t="shared" si="51"/>
        <v>40</v>
      </c>
      <c r="S134" s="15">
        <f t="shared" si="52"/>
        <v>40</v>
      </c>
      <c r="T134" s="31"/>
    </row>
    <row r="135" spans="1:21" s="27" customFormat="1">
      <c r="A135" s="7" t="s">
        <v>145</v>
      </c>
      <c r="B135" s="8" t="s">
        <v>53</v>
      </c>
      <c r="C135" s="9">
        <v>2</v>
      </c>
      <c r="D135" s="46" t="s">
        <v>144</v>
      </c>
      <c r="E135" s="7" t="s">
        <v>14</v>
      </c>
      <c r="F135" s="11">
        <v>4</v>
      </c>
      <c r="G135" s="11" t="s">
        <v>37</v>
      </c>
      <c r="H135" s="9">
        <v>1</v>
      </c>
      <c r="I135" s="9">
        <v>7</v>
      </c>
      <c r="J135" s="9">
        <v>12</v>
      </c>
      <c r="K135" s="9">
        <f t="shared" ref="K135:K143" si="54">J135-I135+1</f>
        <v>6</v>
      </c>
      <c r="L135" s="9"/>
      <c r="M135" s="9">
        <v>60</v>
      </c>
      <c r="N135" s="12">
        <f t="shared" si="53"/>
        <v>0</v>
      </c>
      <c r="O135" s="13">
        <f t="shared" ref="O135:O143" si="55">M135/5</f>
        <v>12</v>
      </c>
      <c r="P135" s="14"/>
      <c r="Q135" s="15">
        <f t="shared" si="50"/>
        <v>0</v>
      </c>
      <c r="R135" s="16">
        <f t="shared" ref="R135:R143" si="56">IF(K135=0,0,M135/1.5)</f>
        <v>40</v>
      </c>
      <c r="S135" s="15">
        <f t="shared" ref="S135:S143" si="57">P135+Q135+R135</f>
        <v>40</v>
      </c>
      <c r="T135" s="31"/>
    </row>
    <row r="136" spans="1:21" s="27" customFormat="1">
      <c r="A136" s="7" t="s">
        <v>145</v>
      </c>
      <c r="B136" s="8" t="s">
        <v>51</v>
      </c>
      <c r="C136" s="9">
        <v>1</v>
      </c>
      <c r="D136" s="8" t="s">
        <v>26</v>
      </c>
      <c r="E136" s="7" t="s">
        <v>14</v>
      </c>
      <c r="F136" s="11">
        <v>5</v>
      </c>
      <c r="G136" s="11" t="s">
        <v>36</v>
      </c>
      <c r="H136" s="9">
        <v>1</v>
      </c>
      <c r="I136" s="9">
        <v>1</v>
      </c>
      <c r="J136" s="9">
        <v>6</v>
      </c>
      <c r="K136" s="9">
        <f t="shared" si="54"/>
        <v>6</v>
      </c>
      <c r="L136" s="9"/>
      <c r="M136" s="9">
        <v>60</v>
      </c>
      <c r="N136" s="12">
        <f t="shared" si="53"/>
        <v>0</v>
      </c>
      <c r="O136" s="13">
        <f t="shared" si="55"/>
        <v>12</v>
      </c>
      <c r="P136" s="14"/>
      <c r="Q136" s="15">
        <f t="shared" si="50"/>
        <v>0</v>
      </c>
      <c r="R136" s="16">
        <f t="shared" si="56"/>
        <v>40</v>
      </c>
      <c r="S136" s="15">
        <f t="shared" si="57"/>
        <v>40</v>
      </c>
      <c r="T136" s="55"/>
      <c r="U136" s="56"/>
    </row>
    <row r="137" spans="1:21" s="28" customFormat="1">
      <c r="A137" s="7" t="s">
        <v>145</v>
      </c>
      <c r="B137" s="8" t="s">
        <v>51</v>
      </c>
      <c r="C137" s="9">
        <v>2</v>
      </c>
      <c r="D137" s="8" t="s">
        <v>26</v>
      </c>
      <c r="E137" s="7" t="s">
        <v>14</v>
      </c>
      <c r="F137" s="11">
        <v>5</v>
      </c>
      <c r="G137" s="11" t="s">
        <v>37</v>
      </c>
      <c r="H137" s="9">
        <v>1</v>
      </c>
      <c r="I137" s="9">
        <v>1</v>
      </c>
      <c r="J137" s="9">
        <v>6</v>
      </c>
      <c r="K137" s="9">
        <f t="shared" si="54"/>
        <v>6</v>
      </c>
      <c r="L137" s="9"/>
      <c r="M137" s="9">
        <v>60</v>
      </c>
      <c r="N137" s="12">
        <f t="shared" si="53"/>
        <v>0</v>
      </c>
      <c r="O137" s="13">
        <f t="shared" si="55"/>
        <v>12</v>
      </c>
      <c r="P137" s="14"/>
      <c r="Q137" s="15">
        <f t="shared" si="50"/>
        <v>0</v>
      </c>
      <c r="R137" s="16">
        <f t="shared" si="56"/>
        <v>40</v>
      </c>
      <c r="S137" s="15">
        <f t="shared" si="57"/>
        <v>40</v>
      </c>
      <c r="T137" s="55"/>
      <c r="U137" s="56"/>
    </row>
    <row r="138" spans="1:21" s="27" customFormat="1">
      <c r="A138" s="7" t="s">
        <v>145</v>
      </c>
      <c r="B138" s="8" t="s">
        <v>53</v>
      </c>
      <c r="C138" s="9">
        <v>1</v>
      </c>
      <c r="D138" s="8" t="s">
        <v>26</v>
      </c>
      <c r="E138" s="7" t="s">
        <v>14</v>
      </c>
      <c r="F138" s="11">
        <v>5</v>
      </c>
      <c r="G138" s="11" t="s">
        <v>36</v>
      </c>
      <c r="H138" s="9">
        <v>1</v>
      </c>
      <c r="I138" s="9">
        <v>7</v>
      </c>
      <c r="J138" s="9">
        <v>12</v>
      </c>
      <c r="K138" s="9">
        <f t="shared" si="54"/>
        <v>6</v>
      </c>
      <c r="L138" s="9"/>
      <c r="M138" s="9">
        <v>60</v>
      </c>
      <c r="N138" s="12">
        <f t="shared" si="53"/>
        <v>0</v>
      </c>
      <c r="O138" s="13">
        <f t="shared" si="55"/>
        <v>12</v>
      </c>
      <c r="P138" s="14"/>
      <c r="Q138" s="15">
        <f t="shared" si="50"/>
        <v>0</v>
      </c>
      <c r="R138" s="16">
        <f t="shared" si="56"/>
        <v>40</v>
      </c>
      <c r="S138" s="15">
        <f t="shared" si="57"/>
        <v>40</v>
      </c>
      <c r="T138" s="31"/>
    </row>
    <row r="139" spans="1:21" s="27" customFormat="1">
      <c r="A139" s="7" t="s">
        <v>145</v>
      </c>
      <c r="B139" s="8" t="s">
        <v>53</v>
      </c>
      <c r="C139" s="9">
        <v>2</v>
      </c>
      <c r="D139" s="46" t="s">
        <v>144</v>
      </c>
      <c r="E139" s="7" t="s">
        <v>14</v>
      </c>
      <c r="F139" s="11">
        <v>5</v>
      </c>
      <c r="G139" s="11" t="s">
        <v>37</v>
      </c>
      <c r="H139" s="9">
        <v>1</v>
      </c>
      <c r="I139" s="9">
        <v>7</v>
      </c>
      <c r="J139" s="9">
        <v>12</v>
      </c>
      <c r="K139" s="9">
        <f t="shared" si="54"/>
        <v>6</v>
      </c>
      <c r="L139" s="9"/>
      <c r="M139" s="9">
        <v>60</v>
      </c>
      <c r="N139" s="12">
        <f t="shared" si="53"/>
        <v>0</v>
      </c>
      <c r="O139" s="13">
        <f t="shared" si="55"/>
        <v>12</v>
      </c>
      <c r="P139" s="14"/>
      <c r="Q139" s="15">
        <f t="shared" si="50"/>
        <v>0</v>
      </c>
      <c r="R139" s="16">
        <f t="shared" si="56"/>
        <v>40</v>
      </c>
      <c r="S139" s="15">
        <f t="shared" si="57"/>
        <v>40</v>
      </c>
      <c r="T139" s="31"/>
    </row>
    <row r="140" spans="1:21" s="27" customFormat="1">
      <c r="A140" s="7" t="s">
        <v>145</v>
      </c>
      <c r="B140" s="8" t="s">
        <v>76</v>
      </c>
      <c r="C140" s="9">
        <v>1</v>
      </c>
      <c r="D140" s="8" t="s">
        <v>38</v>
      </c>
      <c r="E140" s="7" t="s">
        <v>131</v>
      </c>
      <c r="F140" s="11">
        <v>6</v>
      </c>
      <c r="G140" s="11" t="s">
        <v>36</v>
      </c>
      <c r="H140" s="9">
        <v>1</v>
      </c>
      <c r="I140" s="9">
        <v>2</v>
      </c>
      <c r="J140" s="9">
        <v>11</v>
      </c>
      <c r="K140" s="9">
        <f t="shared" si="54"/>
        <v>10</v>
      </c>
      <c r="L140" s="9"/>
      <c r="M140" s="9">
        <v>120</v>
      </c>
      <c r="N140" s="12">
        <f t="shared" si="53"/>
        <v>0</v>
      </c>
      <c r="O140" s="13">
        <f t="shared" si="55"/>
        <v>24</v>
      </c>
      <c r="P140" s="14"/>
      <c r="Q140" s="15">
        <f t="shared" si="50"/>
        <v>0</v>
      </c>
      <c r="R140" s="16">
        <f t="shared" si="56"/>
        <v>80</v>
      </c>
      <c r="S140" s="15">
        <f t="shared" si="57"/>
        <v>80</v>
      </c>
      <c r="T140" s="55"/>
    </row>
    <row r="141" spans="1:21" s="27" customFormat="1">
      <c r="A141" s="7" t="s">
        <v>145</v>
      </c>
      <c r="B141" s="8" t="s">
        <v>79</v>
      </c>
      <c r="C141" s="9">
        <v>2</v>
      </c>
      <c r="D141" s="8" t="s">
        <v>26</v>
      </c>
      <c r="E141" s="7" t="s">
        <v>131</v>
      </c>
      <c r="F141" s="11">
        <v>6</v>
      </c>
      <c r="G141" s="11" t="s">
        <v>37</v>
      </c>
      <c r="H141" s="9">
        <v>2</v>
      </c>
      <c r="I141" s="9">
        <v>2</v>
      </c>
      <c r="J141" s="9">
        <v>11</v>
      </c>
      <c r="K141" s="9">
        <f t="shared" si="54"/>
        <v>10</v>
      </c>
      <c r="L141" s="9"/>
      <c r="M141" s="9">
        <v>120</v>
      </c>
      <c r="N141" s="12">
        <f t="shared" si="53"/>
        <v>0</v>
      </c>
      <c r="O141" s="13">
        <f t="shared" si="55"/>
        <v>24</v>
      </c>
      <c r="P141" s="14"/>
      <c r="Q141" s="15">
        <f t="shared" si="50"/>
        <v>0</v>
      </c>
      <c r="R141" s="16">
        <f t="shared" si="56"/>
        <v>80</v>
      </c>
      <c r="S141" s="15">
        <f t="shared" si="57"/>
        <v>80</v>
      </c>
    </row>
    <row r="142" spans="1:21" s="27" customFormat="1">
      <c r="A142" s="7" t="s">
        <v>145</v>
      </c>
      <c r="B142" s="8" t="s">
        <v>76</v>
      </c>
      <c r="C142" s="9">
        <v>1</v>
      </c>
      <c r="D142" s="8" t="s">
        <v>38</v>
      </c>
      <c r="E142" s="7" t="s">
        <v>131</v>
      </c>
      <c r="F142" s="11">
        <v>7</v>
      </c>
      <c r="G142" s="11" t="s">
        <v>36</v>
      </c>
      <c r="H142" s="9">
        <v>1</v>
      </c>
      <c r="I142" s="9">
        <v>2</v>
      </c>
      <c r="J142" s="9">
        <v>11</v>
      </c>
      <c r="K142" s="9">
        <f t="shared" si="54"/>
        <v>10</v>
      </c>
      <c r="L142" s="9"/>
      <c r="M142" s="9">
        <v>120</v>
      </c>
      <c r="N142" s="12">
        <f t="shared" si="53"/>
        <v>0</v>
      </c>
      <c r="O142" s="13">
        <f t="shared" si="55"/>
        <v>24</v>
      </c>
      <c r="P142" s="14"/>
      <c r="Q142" s="15">
        <f t="shared" si="50"/>
        <v>0</v>
      </c>
      <c r="R142" s="16">
        <f t="shared" si="56"/>
        <v>80</v>
      </c>
      <c r="S142" s="15">
        <f t="shared" si="57"/>
        <v>80</v>
      </c>
      <c r="T142" s="55"/>
    </row>
    <row r="143" spans="1:21" s="27" customFormat="1">
      <c r="A143" s="7" t="s">
        <v>145</v>
      </c>
      <c r="B143" s="8" t="s">
        <v>79</v>
      </c>
      <c r="C143" s="9">
        <v>2</v>
      </c>
      <c r="D143" s="8" t="s">
        <v>26</v>
      </c>
      <c r="E143" s="7" t="s">
        <v>131</v>
      </c>
      <c r="F143" s="11">
        <v>7</v>
      </c>
      <c r="G143" s="11" t="s">
        <v>37</v>
      </c>
      <c r="H143" s="9">
        <v>2</v>
      </c>
      <c r="I143" s="9">
        <v>2</v>
      </c>
      <c r="J143" s="9">
        <v>11</v>
      </c>
      <c r="K143" s="9">
        <f t="shared" si="54"/>
        <v>10</v>
      </c>
      <c r="L143" s="9"/>
      <c r="M143" s="9">
        <v>120</v>
      </c>
      <c r="N143" s="12">
        <f t="shared" si="53"/>
        <v>0</v>
      </c>
      <c r="O143" s="13">
        <f t="shared" si="55"/>
        <v>24</v>
      </c>
      <c r="P143" s="14"/>
      <c r="Q143" s="15">
        <f t="shared" si="50"/>
        <v>0</v>
      </c>
      <c r="R143" s="16">
        <f t="shared" si="56"/>
        <v>80</v>
      </c>
      <c r="S143" s="15">
        <f t="shared" si="57"/>
        <v>80</v>
      </c>
    </row>
    <row r="144" spans="1:21" s="27" customFormat="1" ht="25.5" hidden="1">
      <c r="A144" s="3" t="s">
        <v>15</v>
      </c>
      <c r="B144" s="3" t="s">
        <v>16</v>
      </c>
      <c r="C144" s="4" t="s">
        <v>0</v>
      </c>
      <c r="D144" s="3" t="s">
        <v>17</v>
      </c>
      <c r="E144" s="3" t="s">
        <v>18</v>
      </c>
      <c r="F144" s="3" t="s">
        <v>19</v>
      </c>
      <c r="G144" s="3" t="s">
        <v>20</v>
      </c>
      <c r="H144" s="4" t="s">
        <v>1</v>
      </c>
      <c r="I144" s="3" t="s">
        <v>21</v>
      </c>
      <c r="J144" s="3" t="s">
        <v>22</v>
      </c>
      <c r="K144" s="4" t="s">
        <v>2</v>
      </c>
      <c r="L144" s="3" t="s">
        <v>33</v>
      </c>
      <c r="M144" s="3" t="s">
        <v>34</v>
      </c>
      <c r="N144" s="5" t="s">
        <v>3</v>
      </c>
      <c r="O144" s="5" t="s">
        <v>4</v>
      </c>
      <c r="P144" s="4" t="s">
        <v>32</v>
      </c>
      <c r="Q144" s="3" t="s">
        <v>5</v>
      </c>
      <c r="R144" s="3" t="s">
        <v>6</v>
      </c>
      <c r="S144" s="6" t="s">
        <v>7</v>
      </c>
      <c r="T144" s="84" t="s">
        <v>105</v>
      </c>
      <c r="U144" s="84" t="s">
        <v>106</v>
      </c>
    </row>
    <row r="145" spans="1:21" s="48" customFormat="1" hidden="1">
      <c r="A145" s="45"/>
      <c r="B145" s="46" t="s">
        <v>63</v>
      </c>
      <c r="C145" s="47"/>
      <c r="D145" s="46" t="s">
        <v>30</v>
      </c>
      <c r="E145" s="48" t="s">
        <v>23</v>
      </c>
      <c r="F145" s="47">
        <v>3</v>
      </c>
      <c r="G145" s="49" t="s">
        <v>72</v>
      </c>
      <c r="H145" s="47"/>
      <c r="I145" s="47">
        <v>1</v>
      </c>
      <c r="J145" s="47">
        <v>15</v>
      </c>
      <c r="K145" s="47">
        <f>J145-I145+1</f>
        <v>15</v>
      </c>
      <c r="L145" s="47">
        <v>30</v>
      </c>
      <c r="M145" s="47"/>
      <c r="N145" s="50"/>
      <c r="O145" s="51">
        <f>M145/6</f>
        <v>0</v>
      </c>
      <c r="Q145" s="52">
        <f>IF(K145=0,0,L145)</f>
        <v>30</v>
      </c>
      <c r="R145" s="99">
        <f>IF(K145=0,0,M145/1.5)</f>
        <v>0</v>
      </c>
      <c r="S145" s="52">
        <f>P145+Q145+R145</f>
        <v>30</v>
      </c>
    </row>
    <row r="146" spans="1:21" s="27" customFormat="1" ht="25.5" hidden="1">
      <c r="A146" s="3" t="s">
        <v>15</v>
      </c>
      <c r="B146" s="3" t="s">
        <v>16</v>
      </c>
      <c r="C146" s="4" t="s">
        <v>0</v>
      </c>
      <c r="D146" s="3" t="s">
        <v>17</v>
      </c>
      <c r="E146" s="3" t="s">
        <v>18</v>
      </c>
      <c r="F146" s="3" t="s">
        <v>19</v>
      </c>
      <c r="G146" s="3" t="s">
        <v>20</v>
      </c>
      <c r="H146" s="4" t="s">
        <v>1</v>
      </c>
      <c r="I146" s="3" t="s">
        <v>21</v>
      </c>
      <c r="J146" s="3" t="s">
        <v>22</v>
      </c>
      <c r="K146" s="4" t="s">
        <v>2</v>
      </c>
      <c r="L146" s="3" t="s">
        <v>33</v>
      </c>
      <c r="M146" s="3" t="s">
        <v>34</v>
      </c>
      <c r="N146" s="5" t="s">
        <v>3</v>
      </c>
      <c r="O146" s="5" t="s">
        <v>4</v>
      </c>
      <c r="P146" s="4" t="s">
        <v>32</v>
      </c>
      <c r="Q146" s="3" t="s">
        <v>5</v>
      </c>
      <c r="R146" s="3" t="s">
        <v>6</v>
      </c>
      <c r="S146" s="6" t="s">
        <v>7</v>
      </c>
      <c r="T146" s="84" t="s">
        <v>105</v>
      </c>
      <c r="U146" s="84" t="s">
        <v>106</v>
      </c>
    </row>
    <row r="147" spans="1:21" s="27" customFormat="1" hidden="1">
      <c r="A147" s="7"/>
      <c r="B147" s="8" t="s">
        <v>53</v>
      </c>
      <c r="C147" s="9"/>
      <c r="D147" s="8" t="s">
        <v>27</v>
      </c>
      <c r="E147" s="7" t="s">
        <v>120</v>
      </c>
      <c r="F147" s="11">
        <v>3</v>
      </c>
      <c r="G147" s="11">
        <v>5</v>
      </c>
      <c r="H147" s="9"/>
      <c r="I147" s="9">
        <v>1</v>
      </c>
      <c r="J147" s="9">
        <v>15</v>
      </c>
      <c r="K147" s="9">
        <f>J147-I147+1</f>
        <v>15</v>
      </c>
      <c r="L147" s="9">
        <v>15</v>
      </c>
      <c r="M147" s="9"/>
      <c r="N147" s="12">
        <f>L147/K147</f>
        <v>1</v>
      </c>
      <c r="O147" s="13">
        <f>M147/5</f>
        <v>0</v>
      </c>
      <c r="P147" s="14"/>
      <c r="Q147" s="15">
        <f>IF(K147=0,0,L147)</f>
        <v>15</v>
      </c>
      <c r="R147" s="16">
        <f>IF(K147=0,0,M147/1.5)</f>
        <v>0</v>
      </c>
      <c r="S147" s="15">
        <f>P147+Q147+R147</f>
        <v>15</v>
      </c>
    </row>
    <row r="148" spans="1:21" s="27" customFormat="1" hidden="1">
      <c r="A148" s="7"/>
      <c r="B148" s="8" t="s">
        <v>51</v>
      </c>
      <c r="C148" s="9"/>
      <c r="D148" s="8" t="s">
        <v>27</v>
      </c>
      <c r="E148" s="7" t="s">
        <v>120</v>
      </c>
      <c r="F148" s="11">
        <v>3</v>
      </c>
      <c r="G148" s="11">
        <v>6</v>
      </c>
      <c r="H148" s="9"/>
      <c r="I148" s="9">
        <v>1</v>
      </c>
      <c r="J148" s="9">
        <v>15</v>
      </c>
      <c r="K148" s="9">
        <v>15</v>
      </c>
      <c r="L148" s="9">
        <v>15</v>
      </c>
      <c r="M148" s="9"/>
      <c r="N148" s="12">
        <f>L148/K148</f>
        <v>1</v>
      </c>
      <c r="O148" s="13">
        <f>M148/5</f>
        <v>0</v>
      </c>
      <c r="P148" s="14"/>
      <c r="Q148" s="15">
        <f>IF(K148=0,0,L148)</f>
        <v>15</v>
      </c>
      <c r="R148" s="16">
        <f>IF(K148=0,0,M148/1.5)</f>
        <v>0</v>
      </c>
      <c r="S148" s="15">
        <f>P148+Q148+R148</f>
        <v>15</v>
      </c>
    </row>
    <row r="149" spans="1:21" s="27" customFormat="1" hidden="1">
      <c r="A149" s="7"/>
      <c r="B149" s="8" t="s">
        <v>52</v>
      </c>
      <c r="C149" s="9"/>
      <c r="D149" s="8" t="s">
        <v>27</v>
      </c>
      <c r="E149" s="7" t="s">
        <v>120</v>
      </c>
      <c r="F149" s="11">
        <v>5</v>
      </c>
      <c r="G149" s="11">
        <v>5</v>
      </c>
      <c r="H149" s="9"/>
      <c r="I149" s="9">
        <v>1</v>
      </c>
      <c r="J149" s="9">
        <v>15</v>
      </c>
      <c r="K149" s="9">
        <f>J149-I149+1</f>
        <v>15</v>
      </c>
      <c r="L149" s="9">
        <v>15</v>
      </c>
      <c r="M149" s="9"/>
      <c r="N149" s="12">
        <f>L149/K149</f>
        <v>1</v>
      </c>
      <c r="O149" s="13">
        <f>M149/5</f>
        <v>0</v>
      </c>
      <c r="P149" s="14"/>
      <c r="Q149" s="15">
        <f>IF(K149=0,0,L149)</f>
        <v>15</v>
      </c>
      <c r="R149" s="16">
        <f>IF(K149=0,0,M149/1.5)</f>
        <v>0</v>
      </c>
      <c r="S149" s="15">
        <f>P149+Q149+R149</f>
        <v>15</v>
      </c>
    </row>
    <row r="150" spans="1:21" s="27" customFormat="1" hidden="1">
      <c r="A150" s="7"/>
      <c r="B150" s="8" t="s">
        <v>50</v>
      </c>
      <c r="C150" s="9"/>
      <c r="D150" s="8" t="s">
        <v>27</v>
      </c>
      <c r="E150" s="7" t="s">
        <v>120</v>
      </c>
      <c r="F150" s="11">
        <v>5</v>
      </c>
      <c r="G150" s="11">
        <v>6</v>
      </c>
      <c r="H150" s="9"/>
      <c r="I150" s="9">
        <v>1</v>
      </c>
      <c r="J150" s="9">
        <v>15</v>
      </c>
      <c r="K150" s="9">
        <f>J150-I150+1</f>
        <v>15</v>
      </c>
      <c r="L150" s="9">
        <v>15</v>
      </c>
      <c r="M150" s="9"/>
      <c r="N150" s="12">
        <f>L150/K150</f>
        <v>1</v>
      </c>
      <c r="O150" s="13">
        <f>M150/6</f>
        <v>0</v>
      </c>
      <c r="P150" s="14"/>
      <c r="Q150" s="15">
        <f>IF(K150=0,0,L150)</f>
        <v>15</v>
      </c>
      <c r="R150" s="16">
        <f>IF(K150=0,0,M150/1.5)</f>
        <v>0</v>
      </c>
      <c r="S150" s="15">
        <f>P150+Q150+R150</f>
        <v>15</v>
      </c>
      <c r="T150" s="26"/>
      <c r="U150" s="26"/>
    </row>
    <row r="151" spans="1:21" s="27" customFormat="1" ht="18.75" hidden="1">
      <c r="A151" s="7"/>
      <c r="B151" s="8"/>
      <c r="C151" s="9"/>
      <c r="D151" s="8"/>
      <c r="E151" s="7"/>
      <c r="F151" s="11"/>
      <c r="G151" s="11"/>
      <c r="H151" s="9"/>
      <c r="I151" s="9"/>
      <c r="J151" s="9"/>
      <c r="K151" s="9"/>
      <c r="L151" s="9"/>
      <c r="M151" s="9"/>
      <c r="N151" s="12"/>
      <c r="O151" s="13"/>
      <c r="P151" s="14"/>
      <c r="Q151" s="15"/>
      <c r="R151" s="15" t="s">
        <v>107</v>
      </c>
      <c r="S151" s="91">
        <f>SUM(S147:S150)</f>
        <v>60</v>
      </c>
      <c r="T151" s="93">
        <v>290</v>
      </c>
      <c r="U151" s="93">
        <f>S151-T151</f>
        <v>-230</v>
      </c>
    </row>
    <row r="152" spans="1:21" s="27" customFormat="1" ht="25.5" hidden="1">
      <c r="A152" s="3" t="s">
        <v>15</v>
      </c>
      <c r="B152" s="3" t="s">
        <v>16</v>
      </c>
      <c r="C152" s="4" t="s">
        <v>0</v>
      </c>
      <c r="D152" s="3" t="s">
        <v>17</v>
      </c>
      <c r="E152" s="3" t="s">
        <v>18</v>
      </c>
      <c r="F152" s="3" t="s">
        <v>19</v>
      </c>
      <c r="G152" s="3" t="s">
        <v>20</v>
      </c>
      <c r="H152" s="4" t="s">
        <v>1</v>
      </c>
      <c r="I152" s="3" t="s">
        <v>21</v>
      </c>
      <c r="J152" s="3" t="s">
        <v>22</v>
      </c>
      <c r="K152" s="4" t="s">
        <v>2</v>
      </c>
      <c r="L152" s="3" t="s">
        <v>33</v>
      </c>
      <c r="M152" s="3" t="s">
        <v>34</v>
      </c>
      <c r="N152" s="5" t="s">
        <v>3</v>
      </c>
      <c r="O152" s="5" t="s">
        <v>4</v>
      </c>
      <c r="P152" s="4" t="s">
        <v>32</v>
      </c>
      <c r="Q152" s="3" t="s">
        <v>5</v>
      </c>
      <c r="R152" s="3" t="s">
        <v>6</v>
      </c>
      <c r="S152" s="6" t="s">
        <v>7</v>
      </c>
      <c r="T152" s="84" t="s">
        <v>105</v>
      </c>
      <c r="U152" s="84" t="s">
        <v>106</v>
      </c>
    </row>
    <row r="153" spans="1:21" s="27" customFormat="1" hidden="1">
      <c r="A153" s="7"/>
      <c r="B153" s="8" t="s">
        <v>51</v>
      </c>
      <c r="C153" s="9"/>
      <c r="D153" s="8" t="s">
        <v>13</v>
      </c>
      <c r="E153" s="10" t="s">
        <v>130</v>
      </c>
      <c r="F153" s="11">
        <v>3</v>
      </c>
      <c r="G153" s="11">
        <v>5</v>
      </c>
      <c r="H153" s="9"/>
      <c r="I153" s="9">
        <v>1</v>
      </c>
      <c r="J153" s="9">
        <v>15</v>
      </c>
      <c r="K153" s="9">
        <v>15</v>
      </c>
      <c r="L153" s="9">
        <v>15</v>
      </c>
      <c r="M153" s="9"/>
      <c r="N153" s="12">
        <f>L153/K153</f>
        <v>1</v>
      </c>
      <c r="O153" s="13">
        <f>M153/5</f>
        <v>0</v>
      </c>
      <c r="P153" s="14"/>
      <c r="Q153" s="15">
        <f>IF(K153=0,0,L153)</f>
        <v>15</v>
      </c>
      <c r="R153" s="16">
        <f>IF(K153=0,0,M153/1.5)</f>
        <v>0</v>
      </c>
      <c r="S153" s="15">
        <f>P153+Q153+R153</f>
        <v>15</v>
      </c>
    </row>
    <row r="154" spans="1:21" s="27" customFormat="1" hidden="1">
      <c r="A154" s="7"/>
      <c r="B154" s="8" t="s">
        <v>53</v>
      </c>
      <c r="C154" s="9"/>
      <c r="D154" s="8" t="s">
        <v>13</v>
      </c>
      <c r="E154" s="10" t="s">
        <v>130</v>
      </c>
      <c r="F154" s="11">
        <v>3</v>
      </c>
      <c r="G154" s="11">
        <v>6</v>
      </c>
      <c r="H154" s="9"/>
      <c r="I154" s="9">
        <v>1</v>
      </c>
      <c r="J154" s="9">
        <v>15</v>
      </c>
      <c r="K154" s="9">
        <v>15</v>
      </c>
      <c r="L154" s="9">
        <v>15</v>
      </c>
      <c r="M154" s="9"/>
      <c r="N154" s="12">
        <f>L154/K154</f>
        <v>1</v>
      </c>
      <c r="O154" s="13">
        <f>M154/5</f>
        <v>0</v>
      </c>
      <c r="P154" s="14"/>
      <c r="Q154" s="15">
        <f>IF(K154=0,0,L154)</f>
        <v>15</v>
      </c>
      <c r="R154" s="16">
        <f>IF(K154=0,0,M154/1.5)</f>
        <v>0</v>
      </c>
      <c r="S154" s="15">
        <f>P154+Q154+R154</f>
        <v>15</v>
      </c>
    </row>
    <row r="155" spans="1:21" s="27" customFormat="1" hidden="1">
      <c r="A155" s="7"/>
      <c r="B155" s="8" t="s">
        <v>50</v>
      </c>
      <c r="C155" s="9"/>
      <c r="D155" s="17" t="s">
        <v>13</v>
      </c>
      <c r="E155" s="10" t="s">
        <v>130</v>
      </c>
      <c r="F155" s="11">
        <v>5</v>
      </c>
      <c r="G155" s="11">
        <v>5</v>
      </c>
      <c r="H155" s="9"/>
      <c r="I155" s="9">
        <v>1</v>
      </c>
      <c r="J155" s="9">
        <v>15</v>
      </c>
      <c r="K155" s="9">
        <v>15</v>
      </c>
      <c r="L155" s="9">
        <v>15</v>
      </c>
      <c r="M155" s="9"/>
      <c r="N155" s="12">
        <f>L155/K155</f>
        <v>1</v>
      </c>
      <c r="O155" s="13">
        <f>M155/6</f>
        <v>0</v>
      </c>
      <c r="P155" s="14"/>
      <c r="Q155" s="15">
        <f>IF(K155=0,0,L155)</f>
        <v>15</v>
      </c>
      <c r="R155" s="16">
        <f>IF(K155=0,0,M155/1.5)</f>
        <v>0</v>
      </c>
      <c r="S155" s="15">
        <f>P155+Q155+R155</f>
        <v>15</v>
      </c>
      <c r="T155" s="26"/>
      <c r="U155" s="26"/>
    </row>
    <row r="156" spans="1:21" s="27" customFormat="1" hidden="1">
      <c r="A156" s="7"/>
      <c r="B156" s="8" t="s">
        <v>52</v>
      </c>
      <c r="C156" s="9"/>
      <c r="D156" s="8" t="s">
        <v>13</v>
      </c>
      <c r="E156" s="10" t="s">
        <v>130</v>
      </c>
      <c r="F156" s="11">
        <v>5</v>
      </c>
      <c r="G156" s="11">
        <v>6</v>
      </c>
      <c r="H156" s="9"/>
      <c r="I156" s="9">
        <v>1</v>
      </c>
      <c r="J156" s="9">
        <v>15</v>
      </c>
      <c r="K156" s="9">
        <v>15</v>
      </c>
      <c r="L156" s="9">
        <v>15</v>
      </c>
      <c r="M156" s="9"/>
      <c r="N156" s="12">
        <f>L156/K156</f>
        <v>1</v>
      </c>
      <c r="O156" s="13">
        <f>M156/5</f>
        <v>0</v>
      </c>
      <c r="P156" s="14"/>
      <c r="Q156" s="15">
        <f>IF(K156=0,0,L156)</f>
        <v>15</v>
      </c>
      <c r="R156" s="16">
        <f>IF(K156=0,0,M156/1.5)</f>
        <v>0</v>
      </c>
      <c r="S156" s="15">
        <f>P156+Q156+R156</f>
        <v>15</v>
      </c>
    </row>
    <row r="157" spans="1:21" s="27" customFormat="1" ht="18.75" hidden="1">
      <c r="A157" s="45"/>
      <c r="B157" s="8"/>
      <c r="C157" s="9"/>
      <c r="D157" s="8"/>
      <c r="E157" s="14"/>
      <c r="F157" s="24"/>
      <c r="G157" s="11"/>
      <c r="H157" s="9"/>
      <c r="I157" s="9"/>
      <c r="J157" s="9"/>
      <c r="K157" s="9"/>
      <c r="L157" s="9"/>
      <c r="M157" s="9"/>
      <c r="N157" s="12"/>
      <c r="O157" s="13"/>
      <c r="P157" s="14"/>
      <c r="Q157" s="15"/>
      <c r="R157" s="15" t="s">
        <v>107</v>
      </c>
      <c r="S157" s="91">
        <f>SUM(S3:S156)</f>
        <v>4516</v>
      </c>
      <c r="T157" s="93">
        <v>290</v>
      </c>
      <c r="U157" s="93">
        <f>S157-T157</f>
        <v>4226</v>
      </c>
    </row>
    <row r="158" spans="1:21" s="97" customFormat="1" ht="15.95" hidden="1" customHeight="1">
      <c r="A158" s="90"/>
      <c r="B158" s="38"/>
      <c r="C158" s="39"/>
      <c r="D158" s="38" t="s">
        <v>110</v>
      </c>
      <c r="E158" s="40"/>
      <c r="F158" s="39"/>
      <c r="G158" s="41"/>
      <c r="H158" s="39"/>
      <c r="I158" s="39"/>
      <c r="J158" s="39"/>
      <c r="K158" s="39"/>
      <c r="L158" s="39"/>
      <c r="M158" s="39"/>
      <c r="N158" s="42"/>
      <c r="O158" s="43"/>
      <c r="P158" s="40"/>
      <c r="Q158" s="44"/>
      <c r="R158" s="44"/>
      <c r="S158" s="94"/>
      <c r="T158" s="95">
        <v>90</v>
      </c>
      <c r="U158" s="96"/>
    </row>
    <row r="159" spans="1:21" s="27" customFormat="1" ht="25.5" hidden="1">
      <c r="A159" s="3" t="s">
        <v>15</v>
      </c>
      <c r="B159" s="3" t="s">
        <v>16</v>
      </c>
      <c r="C159" s="4" t="s">
        <v>0</v>
      </c>
      <c r="D159" s="3" t="s">
        <v>17</v>
      </c>
      <c r="E159" s="3" t="s">
        <v>18</v>
      </c>
      <c r="F159" s="3" t="s">
        <v>19</v>
      </c>
      <c r="G159" s="3" t="s">
        <v>20</v>
      </c>
      <c r="H159" s="4" t="s">
        <v>1</v>
      </c>
      <c r="I159" s="3" t="s">
        <v>21</v>
      </c>
      <c r="J159" s="3" t="s">
        <v>22</v>
      </c>
      <c r="K159" s="4" t="s">
        <v>2</v>
      </c>
      <c r="L159" s="3" t="s">
        <v>33</v>
      </c>
      <c r="M159" s="3" t="s">
        <v>34</v>
      </c>
      <c r="N159" s="5" t="s">
        <v>3</v>
      </c>
      <c r="O159" s="5" t="s">
        <v>4</v>
      </c>
      <c r="P159" s="4" t="s">
        <v>32</v>
      </c>
      <c r="Q159" s="3" t="s">
        <v>5</v>
      </c>
      <c r="R159" s="3" t="s">
        <v>6</v>
      </c>
      <c r="S159" s="6" t="s">
        <v>7</v>
      </c>
      <c r="T159" s="84" t="s">
        <v>105</v>
      </c>
      <c r="U159" s="84" t="s">
        <v>106</v>
      </c>
    </row>
    <row r="160" spans="1:21" s="27" customFormat="1" hidden="1">
      <c r="A160" s="7"/>
      <c r="B160" s="8" t="s">
        <v>100</v>
      </c>
      <c r="C160" s="9"/>
      <c r="D160" s="8" t="s">
        <v>49</v>
      </c>
      <c r="E160" s="14" t="s">
        <v>55</v>
      </c>
      <c r="F160" s="24">
        <v>2</v>
      </c>
      <c r="G160" s="11" t="s">
        <v>74</v>
      </c>
      <c r="H160" s="9"/>
      <c r="I160" s="9">
        <v>2</v>
      </c>
      <c r="J160" s="9">
        <v>16</v>
      </c>
      <c r="K160" s="9">
        <f t="shared" ref="K160:K165" si="58">J160-I160+1</f>
        <v>15</v>
      </c>
      <c r="L160" s="9">
        <v>30</v>
      </c>
      <c r="M160" s="9"/>
      <c r="N160" s="12"/>
      <c r="O160" s="13">
        <f t="shared" ref="O160:O165" si="59">M160/6</f>
        <v>0</v>
      </c>
      <c r="P160" s="14"/>
      <c r="Q160" s="15">
        <f t="shared" ref="Q160:Q165" si="60">IF(K160=0,0,L160)</f>
        <v>30</v>
      </c>
      <c r="R160" s="16">
        <f t="shared" ref="R160:R165" si="61">IF(K160=0,0,M160/1.5)</f>
        <v>0</v>
      </c>
      <c r="S160" s="15">
        <f t="shared" ref="S160:S165" si="62">P160+Q160+R160</f>
        <v>30</v>
      </c>
    </row>
    <row r="161" spans="1:21" s="27" customFormat="1" hidden="1">
      <c r="A161" s="7"/>
      <c r="B161" s="8" t="s">
        <v>65</v>
      </c>
      <c r="C161" s="9"/>
      <c r="D161" s="8" t="s">
        <v>49</v>
      </c>
      <c r="E161" s="14" t="s">
        <v>97</v>
      </c>
      <c r="F161" s="24">
        <v>4</v>
      </c>
      <c r="G161" s="11" t="s">
        <v>73</v>
      </c>
      <c r="H161" s="9"/>
      <c r="I161" s="9">
        <v>1</v>
      </c>
      <c r="J161" s="9">
        <v>15</v>
      </c>
      <c r="K161" s="9">
        <f t="shared" si="58"/>
        <v>15</v>
      </c>
      <c r="L161" s="9">
        <v>30</v>
      </c>
      <c r="M161" s="9"/>
      <c r="N161" s="12">
        <f>L161/K161</f>
        <v>2</v>
      </c>
      <c r="O161" s="13">
        <f t="shared" si="59"/>
        <v>0</v>
      </c>
      <c r="P161" s="14"/>
      <c r="Q161" s="15">
        <f t="shared" si="60"/>
        <v>30</v>
      </c>
      <c r="R161" s="16">
        <f t="shared" si="61"/>
        <v>0</v>
      </c>
      <c r="S161" s="15">
        <f t="shared" si="62"/>
        <v>30</v>
      </c>
    </row>
    <row r="162" spans="1:21" s="28" customFormat="1" hidden="1">
      <c r="A162" s="7"/>
      <c r="B162" s="8" t="s">
        <v>63</v>
      </c>
      <c r="C162" s="9"/>
      <c r="D162" s="8" t="s">
        <v>49</v>
      </c>
      <c r="E162" s="14" t="s">
        <v>97</v>
      </c>
      <c r="F162" s="24">
        <v>4</v>
      </c>
      <c r="G162" s="11" t="s">
        <v>72</v>
      </c>
      <c r="H162" s="9"/>
      <c r="I162" s="9">
        <v>1</v>
      </c>
      <c r="J162" s="9">
        <v>15</v>
      </c>
      <c r="K162" s="9">
        <f t="shared" si="58"/>
        <v>15</v>
      </c>
      <c r="L162" s="9">
        <v>30</v>
      </c>
      <c r="M162" s="9"/>
      <c r="N162" s="12">
        <f>L162/K162</f>
        <v>2</v>
      </c>
      <c r="O162" s="13">
        <f t="shared" si="59"/>
        <v>0</v>
      </c>
      <c r="P162" s="14"/>
      <c r="Q162" s="15">
        <f t="shared" si="60"/>
        <v>30</v>
      </c>
      <c r="R162" s="16">
        <f t="shared" si="61"/>
        <v>0</v>
      </c>
      <c r="S162" s="15">
        <f t="shared" si="62"/>
        <v>30</v>
      </c>
      <c r="T162" s="27"/>
      <c r="U162" s="56"/>
    </row>
    <row r="163" spans="1:21" s="27" customFormat="1" hidden="1">
      <c r="A163" s="7"/>
      <c r="B163" s="8" t="s">
        <v>64</v>
      </c>
      <c r="C163" s="9"/>
      <c r="D163" s="8" t="s">
        <v>49</v>
      </c>
      <c r="E163" s="14" t="s">
        <v>97</v>
      </c>
      <c r="F163" s="24">
        <v>4</v>
      </c>
      <c r="G163" s="11" t="s">
        <v>74</v>
      </c>
      <c r="H163" s="9"/>
      <c r="I163" s="9">
        <v>1</v>
      </c>
      <c r="J163" s="9">
        <v>15</v>
      </c>
      <c r="K163" s="9">
        <f t="shared" si="58"/>
        <v>15</v>
      </c>
      <c r="L163" s="9">
        <v>30</v>
      </c>
      <c r="M163" s="9"/>
      <c r="N163" s="12">
        <f>L163/K163</f>
        <v>2</v>
      </c>
      <c r="O163" s="13">
        <f t="shared" si="59"/>
        <v>0</v>
      </c>
      <c r="P163" s="14"/>
      <c r="Q163" s="15">
        <f t="shared" si="60"/>
        <v>30</v>
      </c>
      <c r="R163" s="16">
        <f t="shared" si="61"/>
        <v>0</v>
      </c>
      <c r="S163" s="15">
        <f t="shared" si="62"/>
        <v>30</v>
      </c>
    </row>
    <row r="164" spans="1:21" s="27" customFormat="1" hidden="1">
      <c r="A164" s="7"/>
      <c r="B164" s="8" t="s">
        <v>67</v>
      </c>
      <c r="C164" s="9"/>
      <c r="D164" s="8" t="s">
        <v>49</v>
      </c>
      <c r="E164" s="14" t="s">
        <v>97</v>
      </c>
      <c r="F164" s="24">
        <v>5</v>
      </c>
      <c r="G164" s="11" t="s">
        <v>73</v>
      </c>
      <c r="H164" s="9"/>
      <c r="I164" s="9">
        <v>1</v>
      </c>
      <c r="J164" s="9">
        <v>15</v>
      </c>
      <c r="K164" s="9">
        <f t="shared" si="58"/>
        <v>15</v>
      </c>
      <c r="L164" s="9">
        <v>30</v>
      </c>
      <c r="M164" s="9"/>
      <c r="N164" s="12">
        <f>L164/K164</f>
        <v>2</v>
      </c>
      <c r="O164" s="13">
        <f t="shared" si="59"/>
        <v>0</v>
      </c>
      <c r="P164" s="14"/>
      <c r="Q164" s="15">
        <f t="shared" si="60"/>
        <v>30</v>
      </c>
      <c r="R164" s="16">
        <f t="shared" si="61"/>
        <v>0</v>
      </c>
      <c r="S164" s="15">
        <f t="shared" si="62"/>
        <v>30</v>
      </c>
    </row>
    <row r="165" spans="1:21" s="27" customFormat="1" hidden="1">
      <c r="A165" s="81"/>
      <c r="B165" s="8" t="s">
        <v>101</v>
      </c>
      <c r="C165" s="9"/>
      <c r="D165" s="8" t="s">
        <v>49</v>
      </c>
      <c r="E165" s="14" t="s">
        <v>55</v>
      </c>
      <c r="F165" s="24">
        <v>5</v>
      </c>
      <c r="G165" s="11" t="s">
        <v>102</v>
      </c>
      <c r="H165" s="9"/>
      <c r="I165" s="9">
        <v>2</v>
      </c>
      <c r="J165" s="9">
        <v>16</v>
      </c>
      <c r="K165" s="9">
        <f t="shared" si="58"/>
        <v>15</v>
      </c>
      <c r="L165" s="9">
        <v>30</v>
      </c>
      <c r="M165" s="9"/>
      <c r="N165" s="12"/>
      <c r="O165" s="13">
        <f t="shared" si="59"/>
        <v>0</v>
      </c>
      <c r="P165" s="14"/>
      <c r="Q165" s="15">
        <f t="shared" si="60"/>
        <v>30</v>
      </c>
      <c r="R165" s="16">
        <f t="shared" si="61"/>
        <v>0</v>
      </c>
      <c r="S165" s="15">
        <f t="shared" si="62"/>
        <v>30</v>
      </c>
      <c r="U165" s="85"/>
    </row>
    <row r="166" spans="1:21" s="27" customFormat="1" ht="18.75" hidden="1">
      <c r="A166" s="81"/>
      <c r="B166" s="8"/>
      <c r="C166" s="9"/>
      <c r="D166" s="8"/>
      <c r="E166" s="14"/>
      <c r="F166" s="24"/>
      <c r="G166" s="11"/>
      <c r="H166" s="9"/>
      <c r="I166" s="9"/>
      <c r="J166" s="9"/>
      <c r="K166" s="9"/>
      <c r="L166" s="9"/>
      <c r="M166" s="9"/>
      <c r="N166" s="12"/>
      <c r="O166" s="13"/>
      <c r="P166" s="14"/>
      <c r="Q166" s="15"/>
      <c r="R166" s="15" t="s">
        <v>107</v>
      </c>
      <c r="S166" s="91">
        <f>SUM(S160:S165)</f>
        <v>180</v>
      </c>
      <c r="T166" s="93">
        <v>310</v>
      </c>
      <c r="U166" s="93">
        <f>S166-T166</f>
        <v>-130</v>
      </c>
    </row>
    <row r="167" spans="1:21" s="27" customFormat="1" ht="25.5" hidden="1">
      <c r="A167" s="3" t="s">
        <v>15</v>
      </c>
      <c r="B167" s="3" t="s">
        <v>16</v>
      </c>
      <c r="C167" s="4" t="s">
        <v>0</v>
      </c>
      <c r="D167" s="3" t="s">
        <v>17</v>
      </c>
      <c r="E167" s="3" t="s">
        <v>18</v>
      </c>
      <c r="F167" s="3" t="s">
        <v>19</v>
      </c>
      <c r="G167" s="3" t="s">
        <v>20</v>
      </c>
      <c r="H167" s="4" t="s">
        <v>1</v>
      </c>
      <c r="I167" s="3" t="s">
        <v>21</v>
      </c>
      <c r="J167" s="3" t="s">
        <v>22</v>
      </c>
      <c r="K167" s="4" t="s">
        <v>2</v>
      </c>
      <c r="L167" s="3" t="s">
        <v>33</v>
      </c>
      <c r="M167" s="3" t="s">
        <v>34</v>
      </c>
      <c r="N167" s="5" t="s">
        <v>3</v>
      </c>
      <c r="O167" s="5" t="s">
        <v>4</v>
      </c>
      <c r="P167" s="4" t="s">
        <v>32</v>
      </c>
      <c r="Q167" s="3" t="s">
        <v>5</v>
      </c>
      <c r="R167" s="3" t="s">
        <v>6</v>
      </c>
      <c r="S167" s="6" t="s">
        <v>7</v>
      </c>
      <c r="T167" s="84" t="s">
        <v>105</v>
      </c>
      <c r="U167" s="84" t="s">
        <v>106</v>
      </c>
    </row>
    <row r="168" spans="1:21" s="28" customFormat="1" hidden="1">
      <c r="A168" s="7"/>
      <c r="B168" s="8" t="s">
        <v>65</v>
      </c>
      <c r="C168" s="9"/>
      <c r="D168" s="8" t="s">
        <v>60</v>
      </c>
      <c r="E168" s="14" t="s">
        <v>23</v>
      </c>
      <c r="F168" s="11">
        <v>3</v>
      </c>
      <c r="G168" s="11" t="s">
        <v>72</v>
      </c>
      <c r="H168" s="9"/>
      <c r="I168" s="9">
        <v>1</v>
      </c>
      <c r="J168" s="9">
        <v>15</v>
      </c>
      <c r="K168" s="9">
        <f>J168-I168+1</f>
        <v>15</v>
      </c>
      <c r="L168" s="9">
        <v>30</v>
      </c>
      <c r="M168" s="9"/>
      <c r="N168" s="12">
        <f>L168/K168</f>
        <v>2</v>
      </c>
      <c r="O168" s="13">
        <f>M168/6</f>
        <v>0</v>
      </c>
      <c r="P168" s="14"/>
      <c r="Q168" s="15">
        <f>IF(K168=0,0,L168)</f>
        <v>30</v>
      </c>
      <c r="R168" s="16">
        <f>IF(K168=0,0,M168/1.5)</f>
        <v>0</v>
      </c>
      <c r="S168" s="15">
        <f>P168+Q168+R168</f>
        <v>30</v>
      </c>
      <c r="T168" s="27"/>
      <c r="U168" s="27"/>
    </row>
    <row r="169" spans="1:21" s="27" customFormat="1" hidden="1">
      <c r="A169" s="7"/>
      <c r="B169" s="8" t="s">
        <v>66</v>
      </c>
      <c r="C169" s="9"/>
      <c r="D169" s="8" t="s">
        <v>60</v>
      </c>
      <c r="E169" s="14" t="s">
        <v>23</v>
      </c>
      <c r="F169" s="11">
        <v>3</v>
      </c>
      <c r="G169" s="11" t="s">
        <v>74</v>
      </c>
      <c r="H169" s="9"/>
      <c r="I169" s="9">
        <v>1</v>
      </c>
      <c r="J169" s="9">
        <v>15</v>
      </c>
      <c r="K169" s="9">
        <f>J169-I169+1</f>
        <v>15</v>
      </c>
      <c r="L169" s="9">
        <v>30</v>
      </c>
      <c r="M169" s="9"/>
      <c r="N169" s="12">
        <f>L169/K169</f>
        <v>2</v>
      </c>
      <c r="O169" s="13">
        <f>M169/6</f>
        <v>0</v>
      </c>
      <c r="P169" s="14"/>
      <c r="Q169" s="15">
        <f>IF(K169=0,0,L169)</f>
        <v>30</v>
      </c>
      <c r="R169" s="16">
        <f>IF(K169=0,0,M169/1.5)</f>
        <v>0</v>
      </c>
      <c r="S169" s="15">
        <f>P169+Q169+R169</f>
        <v>30</v>
      </c>
    </row>
    <row r="170" spans="1:21" s="48" customFormat="1" hidden="1">
      <c r="A170" s="45"/>
      <c r="B170" s="46" t="s">
        <v>64</v>
      </c>
      <c r="C170" s="47"/>
      <c r="D170" s="46" t="s">
        <v>60</v>
      </c>
      <c r="E170" s="48" t="s">
        <v>113</v>
      </c>
      <c r="F170" s="49">
        <v>4</v>
      </c>
      <c r="G170" s="49" t="s">
        <v>73</v>
      </c>
      <c r="H170" s="47"/>
      <c r="I170" s="47">
        <v>1</v>
      </c>
      <c r="J170" s="47">
        <v>15</v>
      </c>
      <c r="K170" s="47">
        <f>J170-I170+1</f>
        <v>15</v>
      </c>
      <c r="L170" s="47">
        <v>30</v>
      </c>
      <c r="M170" s="47"/>
      <c r="N170" s="50">
        <f>L170/K170</f>
        <v>2</v>
      </c>
      <c r="O170" s="51">
        <f>M170/6</f>
        <v>0</v>
      </c>
      <c r="Q170" s="52">
        <f>IF(K170=0,0,L170)</f>
        <v>30</v>
      </c>
      <c r="R170" s="99">
        <f>IF(K170=0,0,M170/1.5)</f>
        <v>0</v>
      </c>
      <c r="S170" s="52">
        <f>P170+Q170+R170</f>
        <v>30</v>
      </c>
    </row>
    <row r="171" spans="1:21" s="28" customFormat="1" hidden="1">
      <c r="A171" s="10"/>
      <c r="B171" s="8" t="s">
        <v>65</v>
      </c>
      <c r="C171" s="27"/>
      <c r="D171" s="8" t="s">
        <v>60</v>
      </c>
      <c r="E171" s="14" t="s">
        <v>113</v>
      </c>
      <c r="F171" s="11">
        <v>4</v>
      </c>
      <c r="G171" s="11" t="s">
        <v>72</v>
      </c>
      <c r="H171" s="9"/>
      <c r="I171" s="9">
        <v>1</v>
      </c>
      <c r="J171" s="9">
        <v>15</v>
      </c>
      <c r="K171" s="9">
        <f>J171-I171+1</f>
        <v>15</v>
      </c>
      <c r="L171" s="9">
        <v>30</v>
      </c>
      <c r="M171" s="9"/>
      <c r="N171" s="12">
        <f>L171/K171</f>
        <v>2</v>
      </c>
      <c r="O171" s="13">
        <f>M171/6</f>
        <v>0</v>
      </c>
      <c r="P171" s="14"/>
      <c r="Q171" s="15">
        <f>IF(K171=0,0,L171)</f>
        <v>30</v>
      </c>
      <c r="R171" s="16">
        <f>IF(K171=0,0,M171/1.5)</f>
        <v>0</v>
      </c>
      <c r="S171" s="15">
        <f>P171+Q171+R171</f>
        <v>30</v>
      </c>
      <c r="T171" s="27"/>
      <c r="U171" s="27"/>
    </row>
    <row r="172" spans="1:21" s="27" customFormat="1" hidden="1">
      <c r="A172" s="7"/>
      <c r="B172" s="8" t="s">
        <v>63</v>
      </c>
      <c r="C172" s="9"/>
      <c r="D172" s="8" t="s">
        <v>60</v>
      </c>
      <c r="E172" s="14" t="s">
        <v>113</v>
      </c>
      <c r="F172" s="24">
        <v>4</v>
      </c>
      <c r="G172" s="11" t="s">
        <v>74</v>
      </c>
      <c r="H172" s="9"/>
      <c r="I172" s="9">
        <v>1</v>
      </c>
      <c r="J172" s="9">
        <v>15</v>
      </c>
      <c r="K172" s="9">
        <f>J172-I172+1</f>
        <v>15</v>
      </c>
      <c r="L172" s="9">
        <v>30</v>
      </c>
      <c r="M172" s="9"/>
      <c r="N172" s="12">
        <f>L172/K172</f>
        <v>2</v>
      </c>
      <c r="O172" s="13">
        <f>M172/6</f>
        <v>0</v>
      </c>
      <c r="P172" s="14"/>
      <c r="Q172" s="15">
        <f>IF(K172=0,0,L172)</f>
        <v>30</v>
      </c>
      <c r="R172" s="16">
        <f>IF(K172=0,0,M172/1.5)</f>
        <v>0</v>
      </c>
      <c r="S172" s="15">
        <f>P172+Q172+R172</f>
        <v>30</v>
      </c>
    </row>
    <row r="173" spans="1:21" s="28" customFormat="1" ht="18.75" hidden="1">
      <c r="A173" s="7"/>
      <c r="B173" s="8"/>
      <c r="C173" s="9"/>
      <c r="D173" s="8"/>
      <c r="E173" s="14"/>
      <c r="F173" s="11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91">
        <f>SUM(S20:S172)</f>
        <v>8972</v>
      </c>
      <c r="T173" s="93">
        <v>310</v>
      </c>
      <c r="U173" s="93">
        <f>S173-T173</f>
        <v>8662</v>
      </c>
    </row>
    <row r="174" spans="1:21" s="27" customFormat="1" ht="25.5" hidden="1">
      <c r="A174" s="3" t="s">
        <v>15</v>
      </c>
      <c r="B174" s="3" t="s">
        <v>16</v>
      </c>
      <c r="C174" s="4" t="s">
        <v>0</v>
      </c>
      <c r="D174" s="3" t="s">
        <v>17</v>
      </c>
      <c r="E174" s="3" t="s">
        <v>18</v>
      </c>
      <c r="F174" s="3" t="s">
        <v>19</v>
      </c>
      <c r="G174" s="3" t="s">
        <v>20</v>
      </c>
      <c r="H174" s="4" t="s">
        <v>1</v>
      </c>
      <c r="I174" s="3" t="s">
        <v>21</v>
      </c>
      <c r="J174" s="3" t="s">
        <v>22</v>
      </c>
      <c r="K174" s="4" t="s">
        <v>2</v>
      </c>
      <c r="L174" s="3" t="s">
        <v>33</v>
      </c>
      <c r="M174" s="3" t="s">
        <v>34</v>
      </c>
      <c r="N174" s="5" t="s">
        <v>3</v>
      </c>
      <c r="O174" s="5" t="s">
        <v>4</v>
      </c>
      <c r="P174" s="4" t="s">
        <v>32</v>
      </c>
      <c r="Q174" s="3" t="s">
        <v>5</v>
      </c>
      <c r="R174" s="3" t="s">
        <v>6</v>
      </c>
      <c r="S174" s="6" t="s">
        <v>7</v>
      </c>
      <c r="T174" s="84" t="s">
        <v>105</v>
      </c>
      <c r="U174" s="84" t="s">
        <v>106</v>
      </c>
    </row>
    <row r="175" spans="1:21" s="27" customFormat="1" hidden="1">
      <c r="A175" s="7"/>
      <c r="B175" s="8" t="s">
        <v>63</v>
      </c>
      <c r="C175" s="9"/>
      <c r="D175" s="8" t="s">
        <v>28</v>
      </c>
      <c r="E175" s="14" t="s">
        <v>115</v>
      </c>
      <c r="F175" s="24">
        <v>4</v>
      </c>
      <c r="G175" s="11" t="s">
        <v>73</v>
      </c>
      <c r="H175" s="9"/>
      <c r="I175" s="9">
        <v>1</v>
      </c>
      <c r="J175" s="9">
        <v>15</v>
      </c>
      <c r="K175" s="9">
        <f>J175-I175+1</f>
        <v>15</v>
      </c>
      <c r="L175" s="9">
        <v>30</v>
      </c>
      <c r="M175" s="9"/>
      <c r="N175" s="12">
        <f>L175/K175</f>
        <v>2</v>
      </c>
      <c r="O175" s="13">
        <f>M175/6</f>
        <v>0</v>
      </c>
      <c r="P175" s="14"/>
      <c r="Q175" s="15">
        <f>IF(K175=0,0,L175)</f>
        <v>30</v>
      </c>
      <c r="R175" s="16">
        <f>IF(K175=0,0,M175/1.5)</f>
        <v>0</v>
      </c>
      <c r="S175" s="15">
        <f>P175+Q175+R175</f>
        <v>30</v>
      </c>
    </row>
    <row r="176" spans="1:21" s="27" customFormat="1" hidden="1">
      <c r="A176" s="7"/>
      <c r="B176" s="8" t="s">
        <v>64</v>
      </c>
      <c r="C176" s="9"/>
      <c r="D176" s="8" t="s">
        <v>28</v>
      </c>
      <c r="E176" s="14" t="s">
        <v>115</v>
      </c>
      <c r="F176" s="24">
        <v>4</v>
      </c>
      <c r="G176" s="11" t="s">
        <v>72</v>
      </c>
      <c r="H176" s="9"/>
      <c r="I176" s="9">
        <v>1</v>
      </c>
      <c r="J176" s="9">
        <v>15</v>
      </c>
      <c r="K176" s="9">
        <f>J176-I176+1</f>
        <v>15</v>
      </c>
      <c r="L176" s="9">
        <v>30</v>
      </c>
      <c r="M176" s="9"/>
      <c r="N176" s="12">
        <f>L176/K176</f>
        <v>2</v>
      </c>
      <c r="O176" s="13">
        <f>M176/6</f>
        <v>0</v>
      </c>
      <c r="P176" s="14"/>
      <c r="Q176" s="15">
        <f>IF(K176=0,0,L176)</f>
        <v>30</v>
      </c>
      <c r="R176" s="16">
        <f>IF(K176=0,0,M176/1.5)</f>
        <v>0</v>
      </c>
      <c r="S176" s="15">
        <f>P176+Q176+R176</f>
        <v>30</v>
      </c>
    </row>
    <row r="177" spans="1:29" s="27" customFormat="1" hidden="1">
      <c r="A177" s="7"/>
      <c r="B177" s="8" t="s">
        <v>65</v>
      </c>
      <c r="C177" s="9"/>
      <c r="D177" s="8" t="s">
        <v>28</v>
      </c>
      <c r="E177" s="14" t="s">
        <v>115</v>
      </c>
      <c r="F177" s="24">
        <v>4</v>
      </c>
      <c r="G177" s="11" t="s">
        <v>74</v>
      </c>
      <c r="H177" s="9"/>
      <c r="I177" s="9">
        <v>1</v>
      </c>
      <c r="J177" s="9">
        <v>15</v>
      </c>
      <c r="K177" s="9">
        <f>J177-I177+1</f>
        <v>15</v>
      </c>
      <c r="L177" s="9">
        <v>30</v>
      </c>
      <c r="M177" s="9"/>
      <c r="N177" s="12">
        <f>L177/K177</f>
        <v>2</v>
      </c>
      <c r="O177" s="13">
        <f>M177/6</f>
        <v>0</v>
      </c>
      <c r="P177" s="14"/>
      <c r="Q177" s="15">
        <f>IF(K177=0,0,L177)</f>
        <v>30</v>
      </c>
      <c r="R177" s="16">
        <f>IF(K177=0,0,M177/1.5)</f>
        <v>0</v>
      </c>
      <c r="S177" s="15">
        <f>P177+Q177+R177</f>
        <v>30</v>
      </c>
    </row>
    <row r="178" spans="1:29" s="27" customFormat="1" hidden="1">
      <c r="A178" s="7"/>
      <c r="B178" s="8" t="s">
        <v>67</v>
      </c>
      <c r="C178" s="9"/>
      <c r="D178" s="8" t="s">
        <v>28</v>
      </c>
      <c r="E178" s="14" t="s">
        <v>115</v>
      </c>
      <c r="F178" s="24">
        <v>5</v>
      </c>
      <c r="G178" s="11" t="s">
        <v>72</v>
      </c>
      <c r="H178" s="9"/>
      <c r="I178" s="9">
        <v>1</v>
      </c>
      <c r="J178" s="9">
        <v>15</v>
      </c>
      <c r="K178" s="9">
        <f>J178-I178+1</f>
        <v>15</v>
      </c>
      <c r="L178" s="9">
        <v>30</v>
      </c>
      <c r="M178" s="9"/>
      <c r="N178" s="12">
        <f>L178/K178</f>
        <v>2</v>
      </c>
      <c r="O178" s="13">
        <f>M178/6</f>
        <v>0</v>
      </c>
      <c r="P178" s="14"/>
      <c r="Q178" s="15">
        <f>IF(K178=0,0,L178)</f>
        <v>30</v>
      </c>
      <c r="R178" s="16">
        <f>IF(K178=0,0,M178/1.5)</f>
        <v>0</v>
      </c>
      <c r="S178" s="15">
        <f>P178+Q178+R178</f>
        <v>30</v>
      </c>
      <c r="U178" s="56"/>
    </row>
    <row r="179" spans="1:29" s="27" customFormat="1" ht="18.75" hidden="1">
      <c r="A179" s="7"/>
      <c r="B179" s="8"/>
      <c r="C179" s="9"/>
      <c r="D179" s="8"/>
      <c r="E179" s="14"/>
      <c r="F179" s="24"/>
      <c r="G179" s="11"/>
      <c r="H179" s="9"/>
      <c r="I179" s="9"/>
      <c r="J179" s="9"/>
      <c r="K179" s="9"/>
      <c r="L179" s="9"/>
      <c r="M179" s="9"/>
      <c r="N179" s="12"/>
      <c r="O179" s="13"/>
      <c r="P179" s="14"/>
      <c r="Q179" s="15"/>
      <c r="R179" s="15" t="s">
        <v>107</v>
      </c>
      <c r="S179" s="91">
        <f>SUM(S19:S178)</f>
        <v>18109</v>
      </c>
      <c r="T179" s="93">
        <v>310</v>
      </c>
      <c r="U179" s="93">
        <f>S179-T179</f>
        <v>17799</v>
      </c>
    </row>
    <row r="181" spans="1:29" s="27" customFormat="1">
      <c r="A181" s="7" t="s">
        <v>177</v>
      </c>
      <c r="B181" s="8" t="s">
        <v>100</v>
      </c>
      <c r="C181" s="9"/>
      <c r="D181" s="8" t="s">
        <v>49</v>
      </c>
      <c r="E181" s="14" t="s">
        <v>55</v>
      </c>
      <c r="F181" s="24">
        <v>2</v>
      </c>
      <c r="G181" s="11" t="s">
        <v>74</v>
      </c>
      <c r="H181" s="9"/>
      <c r="I181" s="9">
        <v>2</v>
      </c>
      <c r="J181" s="9">
        <v>16</v>
      </c>
      <c r="K181" s="9">
        <f>J181-I181+1</f>
        <v>15</v>
      </c>
      <c r="L181" s="9">
        <v>30</v>
      </c>
      <c r="M181" s="9"/>
      <c r="N181" s="12"/>
      <c r="O181" s="13">
        <f>M181/6</f>
        <v>0</v>
      </c>
      <c r="P181" s="14"/>
      <c r="Q181" s="15">
        <f>IF(K181=0,0,L181)</f>
        <v>30</v>
      </c>
      <c r="R181" s="16">
        <f>IF(K181=0,0,M181/1.5)</f>
        <v>0</v>
      </c>
      <c r="S181" s="15">
        <f>P181+Q181+R181</f>
        <v>30</v>
      </c>
    </row>
    <row r="182" spans="1:29" s="28" customFormat="1">
      <c r="A182" s="7" t="s">
        <v>177</v>
      </c>
      <c r="B182" s="8" t="s">
        <v>162</v>
      </c>
      <c r="C182" s="9"/>
      <c r="D182" s="8" t="s">
        <v>163</v>
      </c>
      <c r="E182" s="14" t="s">
        <v>155</v>
      </c>
      <c r="F182" s="41">
        <v>5</v>
      </c>
      <c r="G182" s="41" t="s">
        <v>102</v>
      </c>
      <c r="H182" s="9"/>
      <c r="I182" s="9">
        <v>5</v>
      </c>
      <c r="J182" s="9">
        <v>19</v>
      </c>
      <c r="K182" s="9">
        <f>J182-I182+1</f>
        <v>15</v>
      </c>
      <c r="L182" s="9">
        <v>30</v>
      </c>
      <c r="M182" s="9"/>
      <c r="N182" s="12">
        <f>L182/K182</f>
        <v>2</v>
      </c>
      <c r="O182" s="13">
        <f>M182/5</f>
        <v>0</v>
      </c>
      <c r="P182" s="14"/>
      <c r="Q182" s="15">
        <f>IF(K182=0,0,L182)</f>
        <v>30</v>
      </c>
      <c r="R182" s="16">
        <f>IF(K182=0,0,M182/1.5)</f>
        <v>0</v>
      </c>
      <c r="S182" s="15">
        <f>P182+Q182+R182</f>
        <v>30</v>
      </c>
      <c r="T182" s="55"/>
      <c r="U182" s="27"/>
    </row>
    <row r="183" spans="1:29" s="27" customFormat="1">
      <c r="A183" s="7" t="s">
        <v>177</v>
      </c>
      <c r="B183" s="8" t="s">
        <v>156</v>
      </c>
      <c r="C183" s="9"/>
      <c r="D183" s="8" t="s">
        <v>153</v>
      </c>
      <c r="E183" s="14" t="s">
        <v>155</v>
      </c>
      <c r="F183" s="41">
        <v>5</v>
      </c>
      <c r="G183" s="41" t="s">
        <v>157</v>
      </c>
      <c r="H183" s="9"/>
      <c r="I183" s="9">
        <v>5</v>
      </c>
      <c r="J183" s="9">
        <v>14</v>
      </c>
      <c r="K183" s="9">
        <f>J183-I183+1</f>
        <v>10</v>
      </c>
      <c r="L183" s="9">
        <v>30</v>
      </c>
      <c r="M183" s="9"/>
      <c r="N183" s="12">
        <f>L183/K183</f>
        <v>3</v>
      </c>
      <c r="O183" s="13">
        <f>M183/5</f>
        <v>0</v>
      </c>
      <c r="P183" s="14"/>
      <c r="Q183" s="15">
        <f>IF(K183=0,0,L183)</f>
        <v>30</v>
      </c>
      <c r="R183" s="16">
        <f>IF(K183=0,0,M183/1.5)</f>
        <v>0</v>
      </c>
      <c r="S183" s="15">
        <f>P183+Q183+R183</f>
        <v>30</v>
      </c>
      <c r="T183" s="55"/>
    </row>
    <row r="184" spans="1:29" s="28" customFormat="1">
      <c r="A184" s="7" t="s">
        <v>177</v>
      </c>
      <c r="B184" s="8" t="s">
        <v>149</v>
      </c>
      <c r="C184" s="9"/>
      <c r="D184" s="8" t="s">
        <v>161</v>
      </c>
      <c r="E184" s="14" t="s">
        <v>55</v>
      </c>
      <c r="F184" s="11">
        <v>5</v>
      </c>
      <c r="G184" s="11" t="s">
        <v>158</v>
      </c>
      <c r="H184" s="9"/>
      <c r="I184" s="9">
        <v>5</v>
      </c>
      <c r="J184" s="9">
        <v>14</v>
      </c>
      <c r="K184" s="9">
        <f>J184-I184+1</f>
        <v>10</v>
      </c>
      <c r="L184" s="9">
        <v>30</v>
      </c>
      <c r="M184" s="9"/>
      <c r="N184" s="12">
        <f>L184/K184</f>
        <v>3</v>
      </c>
      <c r="O184" s="13">
        <f>M184/5</f>
        <v>0</v>
      </c>
      <c r="P184" s="14"/>
      <c r="Q184" s="15">
        <f>IF(K184=0,0,L184)</f>
        <v>30</v>
      </c>
      <c r="R184" s="16">
        <f>IF(K184=0,0,M184/1.5)</f>
        <v>0</v>
      </c>
      <c r="S184" s="15">
        <f>P184+Q184+R184</f>
        <v>30</v>
      </c>
      <c r="T184" s="55"/>
      <c r="U184" s="27"/>
    </row>
    <row r="185" spans="1:29" s="27" customFormat="1">
      <c r="A185" s="7" t="s">
        <v>177</v>
      </c>
      <c r="B185" s="8" t="s">
        <v>160</v>
      </c>
      <c r="C185" s="9"/>
      <c r="D185" s="8" t="s">
        <v>153</v>
      </c>
      <c r="E185" s="14" t="s">
        <v>155</v>
      </c>
      <c r="F185" s="11">
        <v>4</v>
      </c>
      <c r="G185" s="11" t="s">
        <v>74</v>
      </c>
      <c r="H185" s="9"/>
      <c r="I185" s="9">
        <v>5</v>
      </c>
      <c r="J185" s="9">
        <v>19</v>
      </c>
      <c r="K185" s="9">
        <f>J185-I185+1</f>
        <v>15</v>
      </c>
      <c r="L185" s="9">
        <v>30</v>
      </c>
      <c r="M185" s="9"/>
      <c r="N185" s="12">
        <f>L185/K185</f>
        <v>2</v>
      </c>
      <c r="O185" s="13">
        <f>M185/5</f>
        <v>0</v>
      </c>
      <c r="P185" s="14"/>
      <c r="Q185" s="15">
        <f>IF(K185=0,0,L185)</f>
        <v>30</v>
      </c>
      <c r="R185" s="16">
        <f>IF(K185=0,0,M185/1.5)</f>
        <v>0</v>
      </c>
      <c r="S185" s="15">
        <f>P185+Q185+R185</f>
        <v>30</v>
      </c>
      <c r="T185" s="5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27" customFormat="1">
      <c r="A187" s="7" t="s">
        <v>176</v>
      </c>
      <c r="B187" s="8" t="s">
        <v>149</v>
      </c>
      <c r="C187" s="9"/>
      <c r="D187" s="8" t="s">
        <v>46</v>
      </c>
      <c r="E187" s="14" t="s">
        <v>151</v>
      </c>
      <c r="F187" s="11">
        <v>2</v>
      </c>
      <c r="G187" s="11" t="s">
        <v>150</v>
      </c>
      <c r="H187" s="9"/>
      <c r="I187" s="9">
        <v>5</v>
      </c>
      <c r="J187" s="9">
        <v>19</v>
      </c>
      <c r="K187" s="9">
        <f>J187-I187+1</f>
        <v>15</v>
      </c>
      <c r="L187" s="9">
        <v>30</v>
      </c>
      <c r="M187" s="9"/>
      <c r="N187" s="12">
        <f>L187/K187</f>
        <v>2</v>
      </c>
      <c r="O187" s="13">
        <f>M187/5</f>
        <v>0</v>
      </c>
      <c r="P187" s="14"/>
      <c r="Q187" s="15">
        <f>IF(K187=0,0,L187)</f>
        <v>30</v>
      </c>
      <c r="R187" s="16">
        <f>IF(K187=0,0,M187/1.5)</f>
        <v>0</v>
      </c>
      <c r="S187" s="15">
        <f>P187+Q187+R187</f>
        <v>30</v>
      </c>
    </row>
    <row r="188" spans="1:29" s="28" customFormat="1">
      <c r="A188" s="7" t="s">
        <v>176</v>
      </c>
      <c r="B188" s="8" t="s">
        <v>159</v>
      </c>
      <c r="C188" s="9"/>
      <c r="D188" s="8" t="s">
        <v>153</v>
      </c>
      <c r="E188" s="14" t="s">
        <v>155</v>
      </c>
      <c r="F188" s="11">
        <v>4</v>
      </c>
      <c r="G188" s="11" t="s">
        <v>75</v>
      </c>
      <c r="H188" s="9"/>
      <c r="I188" s="9">
        <v>5</v>
      </c>
      <c r="J188" s="9">
        <v>14</v>
      </c>
      <c r="K188" s="9">
        <f>J188-I188+1</f>
        <v>10</v>
      </c>
      <c r="L188" s="9">
        <v>30</v>
      </c>
      <c r="M188" s="9"/>
      <c r="N188" s="12">
        <f>L188/K188</f>
        <v>3</v>
      </c>
      <c r="O188" s="13">
        <f>M188/5</f>
        <v>0</v>
      </c>
      <c r="P188" s="14"/>
      <c r="Q188" s="15">
        <f>IF(K188=0,0,L188)</f>
        <v>30</v>
      </c>
      <c r="R188" s="16">
        <f>IF(K188=0,0,M188/1.5)</f>
        <v>0</v>
      </c>
      <c r="S188" s="15">
        <f>P188+Q188+R188</f>
        <v>30</v>
      </c>
      <c r="T188" s="55"/>
      <c r="U188" s="27"/>
    </row>
    <row r="189" spans="1:29" s="28" customFormat="1">
      <c r="A189" s="7" t="s">
        <v>176</v>
      </c>
      <c r="B189" s="8" t="s">
        <v>149</v>
      </c>
      <c r="C189" s="9"/>
      <c r="D189" s="8" t="s">
        <v>153</v>
      </c>
      <c r="E189" s="14" t="s">
        <v>155</v>
      </c>
      <c r="F189" s="11">
        <v>7</v>
      </c>
      <c r="G189" s="11" t="s">
        <v>158</v>
      </c>
      <c r="H189" s="9"/>
      <c r="I189" s="9">
        <v>5</v>
      </c>
      <c r="J189" s="9">
        <v>14</v>
      </c>
      <c r="K189" s="9">
        <f>J189-I189+1</f>
        <v>10</v>
      </c>
      <c r="L189" s="9">
        <v>30</v>
      </c>
      <c r="M189" s="9"/>
      <c r="N189" s="12">
        <f>L189/K189</f>
        <v>3</v>
      </c>
      <c r="O189" s="13">
        <f>M189/5</f>
        <v>0</v>
      </c>
      <c r="P189" s="14"/>
      <c r="Q189" s="15">
        <f>IF(K189=0,0,L189)</f>
        <v>30</v>
      </c>
      <c r="R189" s="16">
        <f>IF(K189=0,0,M189/1.5)</f>
        <v>0</v>
      </c>
      <c r="S189" s="15">
        <f>P189+Q189+R189</f>
        <v>30</v>
      </c>
      <c r="T189" s="55"/>
      <c r="U189" s="27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27" customFormat="1">
      <c r="A191" s="7" t="s">
        <v>178</v>
      </c>
      <c r="B191" s="8" t="s">
        <v>165</v>
      </c>
      <c r="C191" s="9"/>
      <c r="D191" s="8" t="s">
        <v>163</v>
      </c>
      <c r="E191" s="14" t="s">
        <v>155</v>
      </c>
      <c r="F191" s="24">
        <v>4</v>
      </c>
      <c r="G191" s="11" t="s">
        <v>73</v>
      </c>
      <c r="H191" s="9"/>
      <c r="I191" s="9">
        <v>5</v>
      </c>
      <c r="J191" s="9">
        <v>19</v>
      </c>
      <c r="K191" s="9">
        <f>J191-I191+1</f>
        <v>15</v>
      </c>
      <c r="L191" s="9">
        <v>30</v>
      </c>
      <c r="M191" s="9"/>
      <c r="N191" s="12">
        <f>L191/K191</f>
        <v>2</v>
      </c>
      <c r="O191" s="13">
        <f>M191/5</f>
        <v>0</v>
      </c>
      <c r="P191" s="14"/>
      <c r="Q191" s="15">
        <f>IF(K191=0,0,L191)</f>
        <v>30</v>
      </c>
      <c r="R191" s="16">
        <f>IF(K191=0,0,M191/1.5)</f>
        <v>0</v>
      </c>
      <c r="S191" s="15">
        <f>P191+Q191+R191</f>
        <v>30</v>
      </c>
      <c r="T191" s="55"/>
    </row>
    <row r="192" spans="1:29" s="27" customFormat="1">
      <c r="A192" s="7" t="s">
        <v>178</v>
      </c>
      <c r="B192" s="8" t="s">
        <v>152</v>
      </c>
      <c r="C192" s="9"/>
      <c r="D192" s="8" t="s">
        <v>161</v>
      </c>
      <c r="E192" s="14" t="s">
        <v>55</v>
      </c>
      <c r="F192" s="24">
        <v>5</v>
      </c>
      <c r="G192" s="11" t="s">
        <v>157</v>
      </c>
      <c r="H192" s="9"/>
      <c r="I192" s="9">
        <v>5</v>
      </c>
      <c r="J192" s="9">
        <v>14</v>
      </c>
      <c r="K192" s="9">
        <f>J192-I192+1</f>
        <v>10</v>
      </c>
      <c r="L192" s="9">
        <v>30</v>
      </c>
      <c r="M192" s="9"/>
      <c r="N192" s="12">
        <f>L192/K192</f>
        <v>3</v>
      </c>
      <c r="O192" s="13">
        <f>M192/5</f>
        <v>0</v>
      </c>
      <c r="P192" s="14"/>
      <c r="Q192" s="15">
        <f>IF(K192=0,0,L192)</f>
        <v>30</v>
      </c>
      <c r="R192" s="16">
        <f>IF(K192=0,0,M192/1.5)</f>
        <v>0</v>
      </c>
      <c r="S192" s="15">
        <f>P192+Q192+R192</f>
        <v>30</v>
      </c>
      <c r="T192" s="55"/>
    </row>
    <row r="193" spans="1:29" s="27" customFormat="1">
      <c r="A193" s="7" t="s">
        <v>178</v>
      </c>
      <c r="B193" s="8" t="s">
        <v>164</v>
      </c>
      <c r="C193" s="9"/>
      <c r="D193" s="8" t="s">
        <v>163</v>
      </c>
      <c r="E193" s="14" t="s">
        <v>155</v>
      </c>
      <c r="F193" s="11">
        <v>7</v>
      </c>
      <c r="G193" s="11" t="s">
        <v>74</v>
      </c>
      <c r="H193" s="9"/>
      <c r="I193" s="9">
        <v>5</v>
      </c>
      <c r="J193" s="9">
        <v>19</v>
      </c>
      <c r="K193" s="9">
        <f>J193-I193+1</f>
        <v>15</v>
      </c>
      <c r="L193" s="9">
        <v>30</v>
      </c>
      <c r="M193" s="9"/>
      <c r="N193" s="12">
        <f>L193/K193</f>
        <v>2</v>
      </c>
      <c r="O193" s="13">
        <f>M193/5</f>
        <v>0</v>
      </c>
      <c r="P193" s="14"/>
      <c r="Q193" s="15">
        <f>IF(K193=0,0,L193)</f>
        <v>30</v>
      </c>
      <c r="R193" s="16">
        <f>IF(K193=0,0,M193/1.5)</f>
        <v>0</v>
      </c>
      <c r="S193" s="15">
        <f>P193+Q193+R193</f>
        <v>30</v>
      </c>
      <c r="T193" s="55"/>
    </row>
    <row r="194" spans="1:29" s="27" customFormat="1">
      <c r="A194" s="7" t="s">
        <v>178</v>
      </c>
      <c r="B194" s="8" t="s">
        <v>152</v>
      </c>
      <c r="C194" s="9"/>
      <c r="D194" s="8" t="s">
        <v>153</v>
      </c>
      <c r="E194" s="14" t="s">
        <v>155</v>
      </c>
      <c r="F194" s="24">
        <v>7</v>
      </c>
      <c r="G194" s="11" t="s">
        <v>157</v>
      </c>
      <c r="H194" s="9"/>
      <c r="I194" s="9">
        <v>5</v>
      </c>
      <c r="J194" s="9">
        <v>14</v>
      </c>
      <c r="K194" s="9">
        <f>J194-I194+1</f>
        <v>10</v>
      </c>
      <c r="L194" s="9">
        <v>30</v>
      </c>
      <c r="M194" s="9"/>
      <c r="N194" s="12">
        <f>L194/K194</f>
        <v>3</v>
      </c>
      <c r="O194" s="13">
        <f>M194/5</f>
        <v>0</v>
      </c>
      <c r="P194" s="14"/>
      <c r="Q194" s="15">
        <f>IF(K194=0,0,L194)</f>
        <v>30</v>
      </c>
      <c r="R194" s="16">
        <f>IF(K194=0,0,M194/1.5)</f>
        <v>0</v>
      </c>
      <c r="S194" s="15">
        <f>P194+Q194+R194</f>
        <v>30</v>
      </c>
      <c r="T194" s="5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9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133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8" t="s">
        <v>132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0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9">
        <f t="shared" si="41"/>
        <v>0</v>
      </c>
      <c r="S99" s="52">
        <f t="shared" si="42"/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9">
        <f t="shared" si="41"/>
        <v>0</v>
      </c>
      <c r="S100" s="52">
        <f t="shared" si="42"/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9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9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9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9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9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10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10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10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10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ten_V3</vt:lpstr>
      <vt:lpstr>PHONG HOC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2015-08-29T11:26:32Z</cp:lastPrinted>
  <dcterms:created xsi:type="dcterms:W3CDTF">2007-12-07T03:19:00Z</dcterms:created>
  <dcterms:modified xsi:type="dcterms:W3CDTF">2016-08-02T16:28:02Z</dcterms:modified>
</cp:coreProperties>
</file>